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grlf365-my.sharepoint.com/personal/koten_pgrlf_cz/Documents/Documents/"/>
    </mc:Choice>
  </mc:AlternateContent>
  <xr:revisionPtr revIDLastSave="0" documentId="14_{34978524-3596-48B5-AEE5-5323669FC1C1}" xr6:coauthVersionLast="47" xr6:coauthVersionMax="47" xr10:uidLastSave="{00000000-0000-0000-0000-000000000000}"/>
  <workbookProtection workbookAlgorithmName="SHA-512" workbookHashValue="ct4EIoaZhmGLbLyfb7rjtQ0gwKrNLoJIWeVGhid15S56pm6zjVqb+ifB0thEdGpPcY0R3s3C4cpRU+TvIP5oYw==" workbookSaltValue="KFmLq95z/19QCNvTfJ8N/g==" workbookSpinCount="100000" lockStructure="1"/>
  <bookViews>
    <workbookView xWindow="28680" yWindow="-120" windowWidth="29040" windowHeight="17520" xr2:uid="{00000000-000D-0000-FFFF-FFFF00000000}"/>
  </bookViews>
  <sheets>
    <sheet name="Vstupní formulář" sheetId="1" r:id="rId1"/>
    <sheet name="VstupyDoRatingu" sheetId="4" state="hidden" r:id="rId2"/>
    <sheet name="Ciselnik" sheetId="3" state="hidden" r:id="rId3"/>
  </sheets>
  <definedNames>
    <definedName name="_xlnm.Print_Area" localSheetId="0">'Vstupní formulář'!$A$1:$D$83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C40" i="1"/>
  <c r="D62" i="1"/>
  <c r="D52" i="4" s="1"/>
  <c r="D80" i="1"/>
  <c r="D66" i="4" s="1"/>
  <c r="C14" i="3"/>
  <c r="C13" i="3"/>
  <c r="C12" i="3"/>
  <c r="C11" i="3"/>
  <c r="C10" i="3"/>
  <c r="C9" i="3"/>
  <c r="D78" i="1"/>
  <c r="D65" i="4" s="1"/>
  <c r="C2" i="3"/>
  <c r="C3" i="3"/>
  <c r="C4" i="3"/>
  <c r="C5" i="3"/>
  <c r="C1" i="3"/>
  <c r="L1" i="3"/>
  <c r="L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C4" i="4"/>
  <c r="C5" i="4"/>
  <c r="C6" i="4"/>
  <c r="C7" i="4"/>
  <c r="C8" i="4"/>
  <c r="C9" i="4"/>
  <c r="C11" i="4"/>
  <c r="C12" i="4"/>
  <c r="C13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7" i="4"/>
  <c r="D27" i="4"/>
  <c r="C28" i="4"/>
  <c r="D28" i="4"/>
  <c r="C29" i="4"/>
  <c r="D29" i="4"/>
  <c r="C30" i="4"/>
  <c r="D30" i="4"/>
  <c r="C36" i="4"/>
  <c r="D36" i="4"/>
  <c r="C37" i="4"/>
  <c r="D37" i="4"/>
  <c r="D41" i="4" s="1"/>
  <c r="C38" i="4"/>
  <c r="D38" i="4"/>
  <c r="C39" i="4"/>
  <c r="D39" i="4"/>
  <c r="C40" i="4"/>
  <c r="D40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D54" i="4"/>
  <c r="D55" i="4"/>
  <c r="D56" i="4"/>
  <c r="D57" i="4"/>
  <c r="D58" i="4"/>
  <c r="D59" i="4"/>
  <c r="D60" i="4"/>
  <c r="D61" i="4"/>
  <c r="D62" i="4"/>
  <c r="D63" i="4"/>
  <c r="D64" i="4"/>
  <c r="D67" i="4"/>
  <c r="C10" i="1"/>
  <c r="C10" i="4" s="1"/>
  <c r="C33" i="1"/>
  <c r="C41" i="1" s="1"/>
  <c r="D33" i="1"/>
  <c r="D41" i="1" s="1"/>
  <c r="C44" i="1"/>
  <c r="C35" i="4" s="1"/>
  <c r="D44" i="1"/>
  <c r="D35" i="4" s="1"/>
  <c r="C50" i="1"/>
  <c r="C63" i="1" s="1"/>
  <c r="D50" i="1"/>
  <c r="C51" i="1"/>
  <c r="C42" i="4" s="1"/>
  <c r="D51" i="1"/>
  <c r="D42" i="4" s="1"/>
  <c r="C62" i="1"/>
  <c r="C52" i="4" s="1"/>
  <c r="D63" i="1"/>
  <c r="C31" i="4" l="1"/>
  <c r="C41" i="4"/>
  <c r="C53" i="4" s="1"/>
  <c r="D31" i="4"/>
  <c r="C25" i="4"/>
  <c r="D25" i="4"/>
  <c r="D53" i="4"/>
  <c r="D32" i="4"/>
  <c r="C32" i="4" l="1"/>
</calcChain>
</file>

<file path=xl/sharedStrings.xml><?xml version="1.0" encoding="utf-8"?>
<sst xmlns="http://schemas.openxmlformats.org/spreadsheetml/2006/main" count="383" uniqueCount="325">
  <si>
    <t>DAŇOVÁ EVIDENCE - FORMULÁŘ VSTUPNÍCH DAT</t>
  </si>
  <si>
    <t>Název subjektu:</t>
  </si>
  <si>
    <t>IČ:</t>
  </si>
  <si>
    <t>Ulice:</t>
  </si>
  <si>
    <t>Číslo popisné:</t>
  </si>
  <si>
    <t>PSČ:</t>
  </si>
  <si>
    <t>Město:</t>
  </si>
  <si>
    <t>Region (okres nebo kraj případně ČR)*:</t>
  </si>
  <si>
    <t>Vyberte region:</t>
  </si>
  <si>
    <t>Převažují obor činnosti (CZ-NACE)**:</t>
  </si>
  <si>
    <t>Kontaktní mail:</t>
  </si>
  <si>
    <t>Datum:</t>
  </si>
  <si>
    <t xml:space="preserve">*) Vyplňte region, který je rozhodující pro Vaše podnikání. </t>
  </si>
  <si>
    <t xml:space="preserve">    Může jít o okres kraj, případně celou ČR</t>
  </si>
  <si>
    <t>**) Vyplňte kód hlavního oboru činnosti</t>
  </si>
  <si>
    <t>Vyplní se pouze zeleně označené buňky!</t>
  </si>
  <si>
    <t>Výkaz o majetku a závazcích</t>
  </si>
  <si>
    <t>v tis. Kč</t>
  </si>
  <si>
    <t>Majetek</t>
  </si>
  <si>
    <t>Na konci období</t>
  </si>
  <si>
    <t>Dlouhodobý hmotný majetek</t>
  </si>
  <si>
    <t>Dlouhodobý nehmotný majetek</t>
  </si>
  <si>
    <t>Peněžní prostředky v hotovosti</t>
  </si>
  <si>
    <t>Peněžní prostředky na bankovních účtech</t>
  </si>
  <si>
    <t>Cenné papíry a peněžní vklady</t>
  </si>
  <si>
    <t>Zásoby</t>
  </si>
  <si>
    <t>Pohledávky (bez půjček)</t>
  </si>
  <si>
    <t>Úvěry a půjčky (poskytnuté)</t>
  </si>
  <si>
    <t>Aktivní opravná položka</t>
  </si>
  <si>
    <t>Majetek celkem</t>
  </si>
  <si>
    <t>Závazky</t>
  </si>
  <si>
    <t>Závazky (bez úvěrů a půjček)</t>
  </si>
  <si>
    <t>Úvěry a půjčky (přijaté)</t>
  </si>
  <si>
    <t>Průměrná doba splatnosti úvěrů v letech</t>
  </si>
  <si>
    <t>Pasívní opravná položka</t>
  </si>
  <si>
    <t>Rezervy</t>
  </si>
  <si>
    <t>Závazky celkem</t>
  </si>
  <si>
    <t>Rozdíl (jmění)</t>
  </si>
  <si>
    <t>Výkaz příjmů a výdajů</t>
  </si>
  <si>
    <t>Příjmy</t>
  </si>
  <si>
    <t>Prodej zboží</t>
  </si>
  <si>
    <t>Prodej výrobků a služeb</t>
  </si>
  <si>
    <t>Ostatní</t>
  </si>
  <si>
    <t>z toho: úroky</t>
  </si>
  <si>
    <t>Uzávěrková úprava příjmů</t>
  </si>
  <si>
    <t>Příjmy celkem</t>
  </si>
  <si>
    <t>Výdaje</t>
  </si>
  <si>
    <t>Nákup materiálu</t>
  </si>
  <si>
    <t>Nákup zboží</t>
  </si>
  <si>
    <t>Mzdy</t>
  </si>
  <si>
    <t>Pojistné</t>
  </si>
  <si>
    <t>Provozní režie</t>
  </si>
  <si>
    <t>Pouze v případě uplatnění výdajů procentem z příjmů:
Výdaje související s příjmy podle § 7 zákona (ř. 102 Příloha č. 1)</t>
  </si>
  <si>
    <t>Uzávěrková úprava výdajů</t>
  </si>
  <si>
    <t>z toho: odpisy dlouhodobého majetku</t>
  </si>
  <si>
    <t>z toho: zůstatková cena prodaného dlouhodobého majetku</t>
  </si>
  <si>
    <t>z toho: poměrná splátka leasingové akontace</t>
  </si>
  <si>
    <t>Výdaje celkem</t>
  </si>
  <si>
    <t>Rozdíl mezi příjmy a výdaji</t>
  </si>
  <si>
    <t>Doplňující údaje</t>
  </si>
  <si>
    <t>Počet všech osob ve společné domácnosti (děti a dospělí)</t>
  </si>
  <si>
    <r>
      <t xml:space="preserve">Odhad </t>
    </r>
    <r>
      <rPr>
        <sz val="10"/>
        <rFont val="Arial"/>
        <family val="2"/>
        <charset val="238"/>
      </rPr>
      <t>celkového ročního objemu splátek úvěrů a leasingů</t>
    </r>
    <r>
      <rPr>
        <b/>
        <sz val="10"/>
        <rFont val="Arial"/>
        <family val="2"/>
        <charset val="238"/>
      </rPr>
      <t xml:space="preserve"> v tis. Kč</t>
    </r>
  </si>
  <si>
    <r>
      <t xml:space="preserve">Odhad celkového roční objemu spoření a pojistného </t>
    </r>
    <r>
      <rPr>
        <b/>
        <sz val="10"/>
        <rFont val="Arial CE"/>
        <charset val="238"/>
      </rPr>
      <t>v tis. Kč</t>
    </r>
  </si>
  <si>
    <r>
      <t xml:space="preserve">Všechny ostatní celkové roční výdaje (výživné apod.) </t>
    </r>
    <r>
      <rPr>
        <b/>
        <sz val="10"/>
        <rFont val="Arial CE"/>
        <charset val="238"/>
      </rPr>
      <t>v tis. Kč</t>
    </r>
  </si>
  <si>
    <r>
      <t xml:space="preserve">Souhrnný daňový základ </t>
    </r>
    <r>
      <rPr>
        <b/>
        <sz val="10"/>
        <rFont val="Arial CE"/>
        <charset val="238"/>
      </rPr>
      <t xml:space="preserve">v tis. Kč </t>
    </r>
    <r>
      <rPr>
        <i/>
        <sz val="10"/>
        <rFont val="Arial CE"/>
      </rPr>
      <t>(řádek č. 42 z přiznání k dani z příjmů FO)</t>
    </r>
  </si>
  <si>
    <r>
      <t xml:space="preserve">Daň z příjmů celkem </t>
    </r>
    <r>
      <rPr>
        <b/>
        <sz val="10"/>
        <rFont val="Arial CE"/>
        <charset val="238"/>
      </rPr>
      <t xml:space="preserve">v tis. Kč </t>
    </r>
    <r>
      <rPr>
        <i/>
        <sz val="10"/>
        <rFont val="Arial CE"/>
      </rPr>
      <t>(řádek č. 60 z přiznání k dani z příjmů FO)</t>
    </r>
  </si>
  <si>
    <r>
      <t xml:space="preserve">Celkový čistý roční příjem manžela/manželky </t>
    </r>
    <r>
      <rPr>
        <b/>
        <sz val="10"/>
        <rFont val="Arial CE"/>
        <charset val="238"/>
      </rPr>
      <t xml:space="preserve">v tis. Kč </t>
    </r>
    <r>
      <rPr>
        <sz val="10"/>
        <rFont val="Arial CE"/>
        <charset val="238"/>
      </rPr>
      <t>(nepovinný údaj)</t>
    </r>
  </si>
  <si>
    <t>Doba podnikání v letech</t>
  </si>
  <si>
    <t>Podíl největšího odběratele na celkových příjmech (%)</t>
  </si>
  <si>
    <t>Zkušenosti žadatele v odvětví převažující činnosti (v letech)</t>
  </si>
  <si>
    <t>Věk žadatele</t>
  </si>
  <si>
    <t>Stav žadatele</t>
  </si>
  <si>
    <t>Způsob bydlení (nájem, družstevní byt, byt / dům v osobním vlastnictví, jiný)</t>
  </si>
  <si>
    <t>Doba pobytu na poslední adrese (v letech)</t>
  </si>
  <si>
    <t>Převažují obor činnosti (OKEČ)**:</t>
  </si>
  <si>
    <t>YMOBD</t>
  </si>
  <si>
    <t>YSDAT</t>
  </si>
  <si>
    <t>YM01</t>
  </si>
  <si>
    <t>YM02</t>
  </si>
  <si>
    <t>YM03</t>
  </si>
  <si>
    <t>Pohledávky ( bez půjček )</t>
  </si>
  <si>
    <t>YM04</t>
  </si>
  <si>
    <t>Úvěry a půjčky ( poskytnuté )</t>
  </si>
  <si>
    <t>YM05</t>
  </si>
  <si>
    <t>Závazky ( bez úvěrů a půjček )</t>
  </si>
  <si>
    <t>YM06</t>
  </si>
  <si>
    <t>Úvěry a půjčky ( přijaté )</t>
  </si>
  <si>
    <t>YM07</t>
  </si>
  <si>
    <t>Rozdíl ( jmění )</t>
  </si>
  <si>
    <t>YM08</t>
  </si>
  <si>
    <t>z toho : úroky</t>
  </si>
  <si>
    <t>YM09</t>
  </si>
  <si>
    <t>z toho : odpisy dlouhodobého majetku</t>
  </si>
  <si>
    <t>z toho : zůstatková cena prodaného dlouhodobého majetku</t>
  </si>
  <si>
    <t>z toho : poměrná splátka leasingové akontace</t>
  </si>
  <si>
    <t>YM10</t>
  </si>
  <si>
    <t>YM11</t>
  </si>
  <si>
    <t>YS02</t>
  </si>
  <si>
    <r>
      <t xml:space="preserve">Uveďte odhad </t>
    </r>
    <r>
      <rPr>
        <sz val="10"/>
        <rFont val="Arial"/>
        <family val="2"/>
        <charset val="238"/>
      </rPr>
      <t>celkového ročního objemu splátek úvěrů a leasingů</t>
    </r>
    <r>
      <rPr>
        <b/>
        <sz val="10"/>
        <rFont val="Arial"/>
        <family val="2"/>
        <charset val="238"/>
      </rPr>
      <t xml:space="preserve"> v tis. Kč</t>
    </r>
  </si>
  <si>
    <t>YS03</t>
  </si>
  <si>
    <r>
      <t xml:space="preserve">Uveďte odhad celkového roční objemu spoření a pojistného </t>
    </r>
    <r>
      <rPr>
        <b/>
        <sz val="10"/>
        <rFont val="Arial CE"/>
        <charset val="238"/>
      </rPr>
      <t>v tis. Kč</t>
    </r>
  </si>
  <si>
    <t>YS04</t>
  </si>
  <si>
    <r>
      <t xml:space="preserve">Uveďte všechny ostatní celkové roční výdaje (výživné apod.) </t>
    </r>
    <r>
      <rPr>
        <b/>
        <sz val="10"/>
        <rFont val="Arial CE"/>
        <charset val="238"/>
      </rPr>
      <t>v tis. Kč</t>
    </r>
  </si>
  <si>
    <t>YS05</t>
  </si>
  <si>
    <r>
      <t xml:space="preserve">Souhrnný daňový základ </t>
    </r>
    <r>
      <rPr>
        <b/>
        <sz val="10"/>
        <rFont val="Arial CE"/>
        <charset val="238"/>
      </rPr>
      <t>v tis Kč</t>
    </r>
  </si>
  <si>
    <t>YS06</t>
  </si>
  <si>
    <r>
      <t xml:space="preserve">Daň z příjmů celkem </t>
    </r>
    <r>
      <rPr>
        <b/>
        <sz val="10"/>
        <rFont val="Arial CE"/>
        <charset val="238"/>
      </rPr>
      <t>v tis. Kč</t>
    </r>
  </si>
  <si>
    <t>YS07</t>
  </si>
  <si>
    <r>
      <t xml:space="preserve">Uveďte celkový čistý roční příjem manžela/manželky </t>
    </r>
    <r>
      <rPr>
        <b/>
        <sz val="10"/>
        <rFont val="Arial CE"/>
        <charset val="238"/>
      </rPr>
      <t xml:space="preserve">v tis. Kč </t>
    </r>
    <r>
      <rPr>
        <sz val="10"/>
        <rFont val="Arial CE"/>
        <charset val="238"/>
      </rPr>
      <t>(nepovinný údaj)</t>
    </r>
  </si>
  <si>
    <t>YS15</t>
  </si>
  <si>
    <t>YS08</t>
  </si>
  <si>
    <t>YS09</t>
  </si>
  <si>
    <t>YS10</t>
  </si>
  <si>
    <t>YS11</t>
  </si>
  <si>
    <t>Stav žadatele (svobodný, ženatý, rozvedený...)</t>
  </si>
  <si>
    <t>YS12</t>
  </si>
  <si>
    <t>YS13</t>
  </si>
  <si>
    <t>YS14</t>
  </si>
  <si>
    <t>Nezaměstnanost regionu</t>
  </si>
  <si>
    <t>X</t>
  </si>
  <si>
    <t>other source</t>
  </si>
  <si>
    <t>YS26</t>
  </si>
  <si>
    <t>Průměrná mzda regionu</t>
  </si>
  <si>
    <t>YS27</t>
  </si>
  <si>
    <t>Obor CCB</t>
  </si>
  <si>
    <t>YS28</t>
  </si>
  <si>
    <t>based on OKEČ (see SME segment)</t>
  </si>
  <si>
    <t>Rezerva</t>
  </si>
  <si>
    <t>YS29</t>
  </si>
  <si>
    <t>YS30</t>
  </si>
  <si>
    <t>YM18</t>
  </si>
  <si>
    <t>YM19</t>
  </si>
  <si>
    <t>YM20</t>
  </si>
  <si>
    <t>00000</t>
  </si>
  <si>
    <t>Svobodný (á)</t>
  </si>
  <si>
    <t>CZ0</t>
  </si>
  <si>
    <t>Česká republika</t>
  </si>
  <si>
    <t>Ženatý / Vdaná</t>
  </si>
  <si>
    <t>CZ010</t>
  </si>
  <si>
    <t>Hlavní město Praha</t>
  </si>
  <si>
    <t>Rozvedený (á)</t>
  </si>
  <si>
    <t>CZ020</t>
  </si>
  <si>
    <t>Středočeský kraj</t>
  </si>
  <si>
    <t>Ovdovělý (á)</t>
  </si>
  <si>
    <t>CZ0201</t>
  </si>
  <si>
    <t>Benešov</t>
  </si>
  <si>
    <t>CZ0202</t>
  </si>
  <si>
    <t>Beroun</t>
  </si>
  <si>
    <t>CZ0203</t>
  </si>
  <si>
    <t>Kladno</t>
  </si>
  <si>
    <t>CZ0204</t>
  </si>
  <si>
    <t>Kolín</t>
  </si>
  <si>
    <t>CZ0205</t>
  </si>
  <si>
    <t>Kutná Hora</t>
  </si>
  <si>
    <t>Vlastní dům</t>
  </si>
  <si>
    <t>CZ0206</t>
  </si>
  <si>
    <t>Mělník</t>
  </si>
  <si>
    <t>Vlastní byt</t>
  </si>
  <si>
    <t>CZ0207</t>
  </si>
  <si>
    <t>Mladá Boleslav</t>
  </si>
  <si>
    <t>Družstevní byt</t>
  </si>
  <si>
    <t>CZ0208</t>
  </si>
  <si>
    <t>Nymburk</t>
  </si>
  <si>
    <t>Nájemní byt</t>
  </si>
  <si>
    <t>CZ0209</t>
  </si>
  <si>
    <t>Praha-východ</t>
  </si>
  <si>
    <t>CZ020A</t>
  </si>
  <si>
    <t>Praha-západ</t>
  </si>
  <si>
    <t>CZ020B</t>
  </si>
  <si>
    <t>Příbram</t>
  </si>
  <si>
    <t>CZ020C</t>
  </si>
  <si>
    <t>Rakovník</t>
  </si>
  <si>
    <t>CZ031</t>
  </si>
  <si>
    <t>Jihočeský kraj</t>
  </si>
  <si>
    <t>CZ0311</t>
  </si>
  <si>
    <t>České Budějovice</t>
  </si>
  <si>
    <t>CZ0312</t>
  </si>
  <si>
    <t>Český Krumlov</t>
  </si>
  <si>
    <t>CZ0313</t>
  </si>
  <si>
    <t>Jindřichův Hradec</t>
  </si>
  <si>
    <t>CZ0314</t>
  </si>
  <si>
    <t>Písek</t>
  </si>
  <si>
    <t>CZ0315</t>
  </si>
  <si>
    <t>Prachatice</t>
  </si>
  <si>
    <t>CZ0316</t>
  </si>
  <si>
    <t>Strakonice</t>
  </si>
  <si>
    <t>CZ0317</t>
  </si>
  <si>
    <t>Tábor</t>
  </si>
  <si>
    <t>CZ032</t>
  </si>
  <si>
    <t>Plzeňský kraj</t>
  </si>
  <si>
    <t>CZ0321</t>
  </si>
  <si>
    <t>Domažlice</t>
  </si>
  <si>
    <t>CZ0322</t>
  </si>
  <si>
    <t>Klatovy</t>
  </si>
  <si>
    <t>CZ0323</t>
  </si>
  <si>
    <t>Plzeň-město</t>
  </si>
  <si>
    <t>CZ0324</t>
  </si>
  <si>
    <t>Plzeň-jih</t>
  </si>
  <si>
    <t>CZ0325</t>
  </si>
  <si>
    <t>Plzeň-sever</t>
  </si>
  <si>
    <t>CZ0326</t>
  </si>
  <si>
    <t>Rokycany</t>
  </si>
  <si>
    <t>CZ0327</t>
  </si>
  <si>
    <t>Tachov</t>
  </si>
  <si>
    <t>CZ041</t>
  </si>
  <si>
    <t>Karlovarský kraj</t>
  </si>
  <si>
    <t>CZ0411</t>
  </si>
  <si>
    <t>Cheb</t>
  </si>
  <si>
    <t>CZ0412</t>
  </si>
  <si>
    <t>Karlovy Vary</t>
  </si>
  <si>
    <t>CZ0413</t>
  </si>
  <si>
    <t>Sokolov</t>
  </si>
  <si>
    <t>CZ042</t>
  </si>
  <si>
    <t>Ústecký kraj</t>
  </si>
  <si>
    <t>CZ0421</t>
  </si>
  <si>
    <t>Děčín</t>
  </si>
  <si>
    <t>CZ0422</t>
  </si>
  <si>
    <t>Chomutov</t>
  </si>
  <si>
    <t>CZ0423</t>
  </si>
  <si>
    <t>Litoměřice</t>
  </si>
  <si>
    <t>CZ0424</t>
  </si>
  <si>
    <t>Louny</t>
  </si>
  <si>
    <t>CZ0425</t>
  </si>
  <si>
    <t>Most</t>
  </si>
  <si>
    <t>CZ0426</t>
  </si>
  <si>
    <t>Teplice</t>
  </si>
  <si>
    <t>CZ0427</t>
  </si>
  <si>
    <t>Ústí nad Labem</t>
  </si>
  <si>
    <t>CZ051</t>
  </si>
  <si>
    <t>Liberecký kraj</t>
  </si>
  <si>
    <t>CZ0511</t>
  </si>
  <si>
    <t>Česká Lípa</t>
  </si>
  <si>
    <t>CZ0512</t>
  </si>
  <si>
    <t>Jablonec nad Nisou</t>
  </si>
  <si>
    <t>CZ0513</t>
  </si>
  <si>
    <t>Liberec</t>
  </si>
  <si>
    <t>CZ0514</t>
  </si>
  <si>
    <t>Semily</t>
  </si>
  <si>
    <t>CZ052</t>
  </si>
  <si>
    <t>Královéhradecký kraj</t>
  </si>
  <si>
    <t>CZ0521</t>
  </si>
  <si>
    <t>Hradec Králové</t>
  </si>
  <si>
    <t>CZ0522</t>
  </si>
  <si>
    <t>Jičín</t>
  </si>
  <si>
    <t>CZ0523</t>
  </si>
  <si>
    <t>Náchod</t>
  </si>
  <si>
    <t>CZ0524</t>
  </si>
  <si>
    <t>Rychnov nad Kněžnou</t>
  </si>
  <si>
    <t>CZ0525</t>
  </si>
  <si>
    <t>Trutnov</t>
  </si>
  <si>
    <t>CZ053</t>
  </si>
  <si>
    <t>Pardubický kraj</t>
  </si>
  <si>
    <t>CZ0531</t>
  </si>
  <si>
    <t>Chrudim</t>
  </si>
  <si>
    <t>CZ0532</t>
  </si>
  <si>
    <t>Pardubice</t>
  </si>
  <si>
    <t>CZ0533</t>
  </si>
  <si>
    <t>Svitavy</t>
  </si>
  <si>
    <t>CZ0534</t>
  </si>
  <si>
    <t>Ústí nad Orlicí</t>
  </si>
  <si>
    <t>CZ063</t>
  </si>
  <si>
    <t>Vysočina</t>
  </si>
  <si>
    <t>CZ0631</t>
  </si>
  <si>
    <t>Havlíčkův Brod</t>
  </si>
  <si>
    <t>CZ0632</t>
  </si>
  <si>
    <t>Jihlava</t>
  </si>
  <si>
    <t>CZ0633</t>
  </si>
  <si>
    <t>Pelhřimov</t>
  </si>
  <si>
    <t>CZ0634</t>
  </si>
  <si>
    <t>Třebíč</t>
  </si>
  <si>
    <t>CZ0635</t>
  </si>
  <si>
    <t>Žďár nad Sázavou</t>
  </si>
  <si>
    <t>CZ064</t>
  </si>
  <si>
    <t>Jihomoravský kraj</t>
  </si>
  <si>
    <t>CZ0641</t>
  </si>
  <si>
    <t>Blansko</t>
  </si>
  <si>
    <t>CZ0642</t>
  </si>
  <si>
    <t>Brno-město</t>
  </si>
  <si>
    <t>CZ0643</t>
  </si>
  <si>
    <t>Brno-venkov</t>
  </si>
  <si>
    <t>CZ0644</t>
  </si>
  <si>
    <t>Břeclav</t>
  </si>
  <si>
    <t>CZ0645</t>
  </si>
  <si>
    <t>Hodonín</t>
  </si>
  <si>
    <t>CZ0646</t>
  </si>
  <si>
    <t>Vyškov</t>
  </si>
  <si>
    <t>CZ0647</t>
  </si>
  <si>
    <t>Znojmo</t>
  </si>
  <si>
    <t>CZ071</t>
  </si>
  <si>
    <t>Olomoucký kraj</t>
  </si>
  <si>
    <t>CZ0711</t>
  </si>
  <si>
    <t>Jeseník</t>
  </si>
  <si>
    <t>CZ0712</t>
  </si>
  <si>
    <t>Olomouc</t>
  </si>
  <si>
    <t>CZ0713</t>
  </si>
  <si>
    <t>Prostějov</t>
  </si>
  <si>
    <t>CZ0714</t>
  </si>
  <si>
    <t>Přerov</t>
  </si>
  <si>
    <t>CZ0715</t>
  </si>
  <si>
    <t>Šumperk</t>
  </si>
  <si>
    <t>CZ072</t>
  </si>
  <si>
    <t>Zlínský kraj</t>
  </si>
  <si>
    <t>CZ0721</t>
  </si>
  <si>
    <t>Kroměříž</t>
  </si>
  <si>
    <t>CZ0722</t>
  </si>
  <si>
    <t>Uherské Hradiště</t>
  </si>
  <si>
    <t>CZ0723</t>
  </si>
  <si>
    <t>Vsetín</t>
  </si>
  <si>
    <t>CZ0724</t>
  </si>
  <si>
    <t>Zlín</t>
  </si>
  <si>
    <t>CZ080</t>
  </si>
  <si>
    <t>Moravskoslezský kraj</t>
  </si>
  <si>
    <t>CZ0801</t>
  </si>
  <si>
    <t>Bruntál</t>
  </si>
  <si>
    <t>CZ0802</t>
  </si>
  <si>
    <t>Frýdek-Místek</t>
  </si>
  <si>
    <t>CZ0803</t>
  </si>
  <si>
    <t>Karviná</t>
  </si>
  <si>
    <t>CZ0804</t>
  </si>
  <si>
    <t>Nový Jičín</t>
  </si>
  <si>
    <t>CZ0805</t>
  </si>
  <si>
    <t>Opava</t>
  </si>
  <si>
    <t>CZ0806</t>
  </si>
  <si>
    <t>Ostrava</t>
  </si>
  <si>
    <t>Vyberte z předvolby: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</si>
</sst>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Verdana"/>
      <family val="2"/>
      <charset val="238"/>
    </font>
    <font>
      <b/>
      <sz val="10"/>
      <name val="Arial"/>
      <family val="2"/>
      <charset val="238"/>
    </font>
    <font>
      <sz val="8"/>
      <name val="Verdana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</font>
    <font>
      <sz val="11"/>
      <name val="Verdana"/>
      <family val="2"/>
      <charset val="238"/>
    </font>
    <font>
      <u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0"/>
      <color rgb="FF0070C0"/>
      <name val="Arial CE"/>
      <charset val="238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4"/>
      <color theme="1"/>
      <name val="Verdana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b/>
      <i/>
      <sz val="11"/>
      <name val="Verdana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2"/>
      </patternFill>
    </fill>
    <fill>
      <patternFill patternType="solid">
        <fgColor theme="6" tint="0.59999389629810485"/>
        <bgColor indexed="3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32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0" fillId="0" borderId="0"/>
  </cellStyleXfs>
  <cellXfs count="172">
    <xf numFmtId="0" fontId="0" fillId="0" borderId="0" xfId="0"/>
    <xf numFmtId="0" fontId="4" fillId="2" borderId="0" xfId="3" applyFont="1" applyFill="1"/>
    <xf numFmtId="0" fontId="0" fillId="2" borderId="0" xfId="0" applyFill="1"/>
    <xf numFmtId="0" fontId="0" fillId="5" borderId="1" xfId="0" applyFill="1" applyBorder="1"/>
    <xf numFmtId="0" fontId="5" fillId="5" borderId="2" xfId="3" applyFont="1" applyFill="1" applyBorder="1"/>
    <xf numFmtId="2" fontId="4" fillId="5" borderId="3" xfId="3" applyNumberFormat="1" applyFont="1" applyFill="1" applyBorder="1"/>
    <xf numFmtId="2" fontId="4" fillId="5" borderId="1" xfId="3" applyNumberFormat="1" applyFont="1" applyFill="1" applyBorder="1"/>
    <xf numFmtId="0" fontId="3" fillId="6" borderId="4" xfId="3" applyFont="1" applyFill="1" applyBorder="1"/>
    <xf numFmtId="0" fontId="4" fillId="7" borderId="5" xfId="3" applyFont="1" applyFill="1" applyBorder="1"/>
    <xf numFmtId="0" fontId="4" fillId="7" borderId="4" xfId="3" applyFont="1" applyFill="1" applyBorder="1"/>
    <xf numFmtId="0" fontId="8" fillId="5" borderId="2" xfId="1" applyFont="1" applyFill="1" applyBorder="1" applyAlignment="1">
      <alignment horizontal="right" vertical="center"/>
    </xf>
    <xf numFmtId="0" fontId="5" fillId="6" borderId="6" xfId="3" applyFont="1" applyFill="1" applyBorder="1"/>
    <xf numFmtId="0" fontId="3" fillId="6" borderId="7" xfId="3" applyFont="1" applyFill="1" applyBorder="1"/>
    <xf numFmtId="1" fontId="6" fillId="6" borderId="8" xfId="3" applyNumberFormat="1" applyFont="1" applyFill="1" applyBorder="1"/>
    <xf numFmtId="1" fontId="6" fillId="6" borderId="9" xfId="3" applyNumberFormat="1" applyFont="1" applyFill="1" applyBorder="1"/>
    <xf numFmtId="1" fontId="6" fillId="6" borderId="10" xfId="3" applyNumberFormat="1" applyFont="1" applyFill="1" applyBorder="1" applyProtection="1"/>
    <xf numFmtId="0" fontId="3" fillId="6" borderId="11" xfId="3" applyFont="1" applyFill="1" applyBorder="1"/>
    <xf numFmtId="1" fontId="6" fillId="6" borderId="12" xfId="3" applyNumberFormat="1" applyFont="1" applyFill="1" applyBorder="1" applyProtection="1"/>
    <xf numFmtId="0" fontId="7" fillId="7" borderId="4" xfId="3" applyFont="1" applyFill="1" applyBorder="1"/>
    <xf numFmtId="1" fontId="18" fillId="8" borderId="13" xfId="3" applyNumberFormat="1" applyFont="1" applyFill="1" applyBorder="1" applyProtection="1">
      <protection locked="0"/>
    </xf>
    <xf numFmtId="1" fontId="18" fillId="8" borderId="8" xfId="3" applyNumberFormat="1" applyFont="1" applyFill="1" applyBorder="1" applyProtection="1">
      <protection locked="0"/>
    </xf>
    <xf numFmtId="1" fontId="18" fillId="8" borderId="14" xfId="3" applyNumberFormat="1" applyFont="1" applyFill="1" applyBorder="1" applyProtection="1">
      <protection locked="0"/>
    </xf>
    <xf numFmtId="1" fontId="18" fillId="8" borderId="15" xfId="3" applyNumberFormat="1" applyFont="1" applyFill="1" applyBorder="1" applyProtection="1">
      <protection locked="0"/>
    </xf>
    <xf numFmtId="0" fontId="19" fillId="8" borderId="16" xfId="0" applyFont="1" applyFill="1" applyBorder="1"/>
    <xf numFmtId="0" fontId="2" fillId="5" borderId="17" xfId="3" applyFont="1" applyFill="1" applyBorder="1" applyAlignment="1">
      <alignment horizontal="center"/>
    </xf>
    <xf numFmtId="1" fontId="18" fillId="8" borderId="12" xfId="3" applyNumberFormat="1" applyFont="1" applyFill="1" applyBorder="1" applyProtection="1">
      <protection locked="0"/>
    </xf>
    <xf numFmtId="0" fontId="0" fillId="0" borderId="0" xfId="0" quotePrefix="1"/>
    <xf numFmtId="0" fontId="1" fillId="0" borderId="18" xfId="0" applyFont="1" applyBorder="1" applyAlignment="1">
      <alignment horizontal="justify" vertical="center" wrapText="1"/>
    </xf>
    <xf numFmtId="0" fontId="9" fillId="3" borderId="19" xfId="0" applyFont="1" applyFill="1" applyBorder="1" applyAlignment="1">
      <alignment horizontal="left" vertical="center" indent="1"/>
    </xf>
    <xf numFmtId="0" fontId="1" fillId="4" borderId="20" xfId="0" applyFont="1" applyFill="1" applyBorder="1" applyAlignment="1">
      <alignment horizontal="justify" vertical="top" wrapText="1"/>
    </xf>
    <xf numFmtId="0" fontId="9" fillId="3" borderId="21" xfId="0" applyFont="1" applyFill="1" applyBorder="1" applyAlignment="1">
      <alignment horizontal="left" vertical="center" indent="1"/>
    </xf>
    <xf numFmtId="0" fontId="1" fillId="4" borderId="22" xfId="0" applyFont="1" applyFill="1" applyBorder="1" applyAlignment="1">
      <alignment horizontal="justify" vertical="top" wrapText="1"/>
    </xf>
    <xf numFmtId="0" fontId="9" fillId="3" borderId="23" xfId="0" applyFont="1" applyFill="1" applyBorder="1" applyAlignment="1">
      <alignment horizontal="left" vertical="center" indent="1"/>
    </xf>
    <xf numFmtId="0" fontId="1" fillId="4" borderId="24" xfId="0" applyFont="1" applyFill="1" applyBorder="1" applyAlignment="1">
      <alignment horizontal="justify" vertical="top" wrapText="1"/>
    </xf>
    <xf numFmtId="0" fontId="1" fillId="3" borderId="25" xfId="0" applyFont="1" applyFill="1" applyBorder="1" applyAlignment="1">
      <alignment horizontal="left" vertical="center" indent="1"/>
    </xf>
    <xf numFmtId="0" fontId="1" fillId="4" borderId="26" xfId="0" applyFont="1" applyFill="1" applyBorder="1" applyAlignment="1">
      <alignment horizontal="justify" vertical="top" wrapText="1"/>
    </xf>
    <xf numFmtId="0" fontId="1" fillId="3" borderId="27" xfId="0" applyFont="1" applyFill="1" applyBorder="1" applyAlignment="1">
      <alignment horizontal="left" vertical="center" indent="1"/>
    </xf>
    <xf numFmtId="0" fontId="1" fillId="0" borderId="28" xfId="0" applyFont="1" applyBorder="1" applyAlignment="1">
      <alignment horizontal="justify" vertical="top" wrapText="1"/>
    </xf>
    <xf numFmtId="0" fontId="9" fillId="3" borderId="29" xfId="0" applyFont="1" applyFill="1" applyBorder="1" applyAlignment="1">
      <alignment horizontal="left" vertical="center" indent="1"/>
    </xf>
    <xf numFmtId="0" fontId="1" fillId="0" borderId="24" xfId="0" applyFont="1" applyBorder="1" applyAlignment="1">
      <alignment horizontal="justify" vertical="top" wrapText="1"/>
    </xf>
    <xf numFmtId="0" fontId="1" fillId="0" borderId="26" xfId="0" applyFont="1" applyBorder="1" applyAlignment="1">
      <alignment horizontal="justify" vertical="top" wrapText="1"/>
    </xf>
    <xf numFmtId="0" fontId="1" fillId="4" borderId="28" xfId="0" applyFont="1" applyFill="1" applyBorder="1" applyAlignment="1">
      <alignment horizontal="justify" vertical="top" wrapText="1"/>
    </xf>
    <xf numFmtId="0" fontId="11" fillId="9" borderId="30" xfId="3" applyFont="1" applyFill="1" applyBorder="1" applyAlignment="1" applyProtection="1">
      <protection locked="0"/>
    </xf>
    <xf numFmtId="0" fontId="20" fillId="10" borderId="31" xfId="0" applyFont="1" applyFill="1" applyBorder="1" applyProtection="1">
      <protection locked="0"/>
    </xf>
    <xf numFmtId="14" fontId="19" fillId="11" borderId="32" xfId="0" applyNumberFormat="1" applyFont="1" applyFill="1" applyBorder="1" applyAlignment="1" applyProtection="1">
      <alignment horizontal="center"/>
      <protection locked="0"/>
    </xf>
    <xf numFmtId="14" fontId="18" fillId="8" borderId="14" xfId="3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1" fontId="6" fillId="6" borderId="33" xfId="3" applyNumberFormat="1" applyFont="1" applyFill="1" applyBorder="1" applyProtection="1"/>
    <xf numFmtId="1" fontId="6" fillId="6" borderId="34" xfId="3" applyNumberFormat="1" applyFont="1" applyFill="1" applyBorder="1" applyProtection="1"/>
    <xf numFmtId="14" fontId="19" fillId="10" borderId="35" xfId="0" applyNumberFormat="1" applyFont="1" applyFill="1" applyBorder="1" applyAlignment="1" applyProtection="1">
      <alignment horizontal="center"/>
      <protection locked="0"/>
    </xf>
    <xf numFmtId="1" fontId="18" fillId="9" borderId="8" xfId="3" applyNumberFormat="1" applyFont="1" applyFill="1" applyBorder="1" applyProtection="1">
      <protection locked="0"/>
    </xf>
    <xf numFmtId="1" fontId="18" fillId="9" borderId="15" xfId="3" applyNumberFormat="1" applyFont="1" applyFill="1" applyBorder="1" applyProtection="1">
      <protection locked="0"/>
    </xf>
    <xf numFmtId="1" fontId="18" fillId="9" borderId="13" xfId="3" applyNumberFormat="1" applyFont="1" applyFill="1" applyBorder="1" applyProtection="1">
      <protection locked="0"/>
    </xf>
    <xf numFmtId="1" fontId="18" fillId="9" borderId="14" xfId="3" applyNumberFormat="1" applyFont="1" applyFill="1" applyBorder="1" applyProtection="1">
      <protection locked="0"/>
    </xf>
    <xf numFmtId="1" fontId="6" fillId="9" borderId="8" xfId="3" applyNumberFormat="1" applyFont="1" applyFill="1" applyBorder="1"/>
    <xf numFmtId="1" fontId="6" fillId="9" borderId="9" xfId="3" applyNumberFormat="1" applyFont="1" applyFill="1" applyBorder="1"/>
    <xf numFmtId="1" fontId="6" fillId="9" borderId="10" xfId="3" applyNumberFormat="1" applyFont="1" applyFill="1" applyBorder="1" applyProtection="1"/>
    <xf numFmtId="0" fontId="0" fillId="9" borderId="0" xfId="0" applyFill="1"/>
    <xf numFmtId="1" fontId="18" fillId="9" borderId="12" xfId="3" applyNumberFormat="1" applyFont="1" applyFill="1" applyBorder="1" applyProtection="1">
      <protection locked="0"/>
    </xf>
    <xf numFmtId="0" fontId="16" fillId="12" borderId="36" xfId="1" applyFont="1" applyFill="1" applyBorder="1"/>
    <xf numFmtId="0" fontId="4" fillId="13" borderId="0" xfId="3" applyFont="1" applyFill="1"/>
    <xf numFmtId="0" fontId="0" fillId="13" borderId="0" xfId="0" applyFill="1"/>
    <xf numFmtId="0" fontId="0" fillId="12" borderId="0" xfId="0" applyFill="1"/>
    <xf numFmtId="0" fontId="16" fillId="14" borderId="0" xfId="1" applyFont="1" applyFill="1"/>
    <xf numFmtId="0" fontId="0" fillId="14" borderId="0" xfId="0" applyFill="1"/>
    <xf numFmtId="164" fontId="18" fillId="9" borderId="15" xfId="3" applyNumberFormat="1" applyFont="1" applyFill="1" applyBorder="1" applyProtection="1">
      <protection locked="0"/>
    </xf>
    <xf numFmtId="0" fontId="0" fillId="15" borderId="0" xfId="0" applyFill="1"/>
    <xf numFmtId="0" fontId="0" fillId="16" borderId="0" xfId="0" applyFill="1"/>
    <xf numFmtId="0" fontId="20" fillId="17" borderId="16" xfId="0" applyFont="1" applyFill="1" applyBorder="1" applyAlignment="1" applyProtection="1">
      <alignment horizontal="left"/>
      <protection locked="0"/>
    </xf>
    <xf numFmtId="49" fontId="20" fillId="17" borderId="16" xfId="0" applyNumberFormat="1" applyFont="1" applyFill="1" applyBorder="1" applyAlignment="1" applyProtection="1">
      <alignment horizontal="left"/>
      <protection locked="0"/>
    </xf>
    <xf numFmtId="49" fontId="20" fillId="17" borderId="16" xfId="0" applyNumberFormat="1" applyFont="1" applyFill="1" applyBorder="1" applyProtection="1">
      <protection locked="0"/>
    </xf>
    <xf numFmtId="0" fontId="20" fillId="17" borderId="16" xfId="4" applyFont="1" applyFill="1" applyBorder="1" applyAlignment="1">
      <alignment horizontal="left"/>
    </xf>
    <xf numFmtId="49" fontId="14" fillId="17" borderId="16" xfId="4" applyNumberFormat="1" applyFont="1" applyFill="1" applyBorder="1" applyAlignment="1" applyProtection="1">
      <alignment horizontal="left"/>
      <protection locked="0"/>
    </xf>
    <xf numFmtId="14" fontId="20" fillId="17" borderId="16" xfId="0" applyNumberFormat="1" applyFont="1" applyFill="1" applyBorder="1" applyProtection="1">
      <protection locked="0"/>
    </xf>
    <xf numFmtId="14" fontId="20" fillId="18" borderId="32" xfId="0" applyNumberFormat="1" applyFont="1" applyFill="1" applyBorder="1" applyAlignment="1" applyProtection="1">
      <alignment horizontal="center"/>
      <protection locked="0"/>
    </xf>
    <xf numFmtId="14" fontId="20" fillId="18" borderId="35" xfId="0" applyNumberFormat="1" applyFont="1" applyFill="1" applyBorder="1" applyAlignment="1" applyProtection="1">
      <alignment horizontal="center"/>
      <protection locked="0"/>
    </xf>
    <xf numFmtId="1" fontId="4" fillId="17" borderId="13" xfId="3" applyNumberFormat="1" applyFont="1" applyFill="1" applyBorder="1" applyProtection="1">
      <protection locked="0"/>
    </xf>
    <xf numFmtId="1" fontId="4" fillId="17" borderId="39" xfId="3" applyNumberFormat="1" applyFont="1" applyFill="1" applyBorder="1" applyProtection="1">
      <protection locked="0"/>
    </xf>
    <xf numFmtId="1" fontId="4" fillId="17" borderId="8" xfId="3" applyNumberFormat="1" applyFont="1" applyFill="1" applyBorder="1" applyProtection="1">
      <protection locked="0"/>
    </xf>
    <xf numFmtId="1" fontId="4" fillId="17" borderId="9" xfId="3" applyNumberFormat="1" applyFont="1" applyFill="1" applyBorder="1" applyProtection="1">
      <protection locked="0"/>
    </xf>
    <xf numFmtId="0" fontId="8" fillId="19" borderId="2" xfId="1" applyFont="1" applyFill="1" applyBorder="1" applyAlignment="1">
      <alignment horizontal="right" vertical="center"/>
    </xf>
    <xf numFmtId="0" fontId="0" fillId="19" borderId="2" xfId="0" applyFill="1" applyBorder="1"/>
    <xf numFmtId="0" fontId="0" fillId="19" borderId="1" xfId="0" applyFill="1" applyBorder="1"/>
    <xf numFmtId="0" fontId="0" fillId="19" borderId="0" xfId="0" applyFill="1"/>
    <xf numFmtId="0" fontId="5" fillId="19" borderId="2" xfId="1" applyFont="1" applyFill="1" applyBorder="1"/>
    <xf numFmtId="0" fontId="5" fillId="19" borderId="40" xfId="1" applyFont="1" applyFill="1" applyBorder="1"/>
    <xf numFmtId="0" fontId="5" fillId="19" borderId="6" xfId="3" applyFont="1" applyFill="1" applyBorder="1"/>
    <xf numFmtId="0" fontId="5" fillId="19" borderId="41" xfId="3" applyFont="1" applyFill="1" applyBorder="1" applyAlignment="1">
      <alignment horizontal="center"/>
    </xf>
    <xf numFmtId="0" fontId="5" fillId="19" borderId="42" xfId="3" applyFont="1" applyFill="1" applyBorder="1" applyAlignment="1">
      <alignment horizontal="center"/>
    </xf>
    <xf numFmtId="0" fontId="5" fillId="6" borderId="2" xfId="3" applyFont="1" applyFill="1" applyBorder="1"/>
    <xf numFmtId="0" fontId="3" fillId="19" borderId="4" xfId="3" applyFont="1" applyFill="1" applyBorder="1"/>
    <xf numFmtId="1" fontId="6" fillId="19" borderId="8" xfId="3" applyNumberFormat="1" applyFont="1" applyFill="1" applyBorder="1"/>
    <xf numFmtId="1" fontId="6" fillId="19" borderId="9" xfId="3" applyNumberFormat="1" applyFont="1" applyFill="1" applyBorder="1"/>
    <xf numFmtId="14" fontId="20" fillId="20" borderId="43" xfId="0" applyNumberFormat="1" applyFont="1" applyFill="1" applyBorder="1" applyAlignment="1">
      <alignment horizontal="center"/>
    </xf>
    <xf numFmtId="14" fontId="20" fillId="20" borderId="31" xfId="0" applyNumberFormat="1" applyFont="1" applyFill="1" applyBorder="1" applyAlignment="1">
      <alignment horizontal="center"/>
    </xf>
    <xf numFmtId="14" fontId="20" fillId="20" borderId="13" xfId="0" applyNumberFormat="1" applyFont="1" applyFill="1" applyBorder="1" applyAlignment="1">
      <alignment horizontal="center"/>
    </xf>
    <xf numFmtId="14" fontId="20" fillId="20" borderId="14" xfId="0" applyNumberFormat="1" applyFont="1" applyFill="1" applyBorder="1" applyAlignment="1">
      <alignment horizontal="center"/>
    </xf>
    <xf numFmtId="1" fontId="4" fillId="17" borderId="14" xfId="3" applyNumberFormat="1" applyFont="1" applyFill="1" applyBorder="1" applyProtection="1">
      <protection locked="0"/>
    </xf>
    <xf numFmtId="1" fontId="4" fillId="17" borderId="15" xfId="3" applyNumberFormat="1" applyFont="1" applyFill="1" applyBorder="1" applyProtection="1">
      <protection locked="0"/>
    </xf>
    <xf numFmtId="1" fontId="4" fillId="17" borderId="37" xfId="3" applyNumberFormat="1" applyFont="1" applyFill="1" applyBorder="1" applyProtection="1">
      <protection locked="0"/>
    </xf>
    <xf numFmtId="1" fontId="4" fillId="17" borderId="12" xfId="3" applyNumberFormat="1" applyFont="1" applyFill="1" applyBorder="1" applyProtection="1">
      <protection locked="0"/>
    </xf>
    <xf numFmtId="165" fontId="4" fillId="17" borderId="15" xfId="3" applyNumberFormat="1" applyFont="1" applyFill="1" applyBorder="1" applyProtection="1">
      <protection locked="0"/>
    </xf>
    <xf numFmtId="0" fontId="20" fillId="17" borderId="15" xfId="4" applyFont="1" applyFill="1" applyBorder="1" applyAlignment="1">
      <alignment horizontal="left"/>
    </xf>
    <xf numFmtId="0" fontId="4" fillId="7" borderId="4" xfId="3" applyFont="1" applyFill="1" applyBorder="1" applyAlignment="1">
      <alignment wrapText="1"/>
    </xf>
    <xf numFmtId="0" fontId="9" fillId="3" borderId="0" xfId="0" applyFont="1" applyFill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0" fontId="24" fillId="19" borderId="2" xfId="1" applyFont="1" applyFill="1" applyBorder="1" applyAlignment="1">
      <alignment horizontal="right" vertical="center"/>
    </xf>
    <xf numFmtId="1" fontId="4" fillId="9" borderId="37" xfId="3" applyNumberFormat="1" applyFont="1" applyFill="1" applyBorder="1" applyProtection="1">
      <protection locked="0"/>
    </xf>
    <xf numFmtId="1" fontId="4" fillId="9" borderId="15" xfId="3" applyNumberFormat="1" applyFont="1" applyFill="1" applyBorder="1" applyProtection="1">
      <protection locked="0"/>
    </xf>
    <xf numFmtId="0" fontId="4" fillId="9" borderId="4" xfId="3" applyFont="1" applyFill="1" applyBorder="1" applyAlignment="1">
      <alignment horizontal="left"/>
    </xf>
    <xf numFmtId="0" fontId="4" fillId="7" borderId="38" xfId="3" applyFont="1" applyFill="1" applyBorder="1" applyAlignment="1">
      <alignment horizontal="left"/>
    </xf>
    <xf numFmtId="0" fontId="12" fillId="9" borderId="53" xfId="3" applyFont="1" applyFill="1" applyBorder="1" applyAlignment="1">
      <alignment horizontal="right"/>
    </xf>
    <xf numFmtId="0" fontId="12" fillId="7" borderId="8" xfId="3" applyFont="1" applyFill="1" applyBorder="1" applyAlignment="1">
      <alignment horizontal="right"/>
    </xf>
    <xf numFmtId="0" fontId="4" fillId="0" borderId="0" xfId="3" applyFont="1" applyFill="1"/>
    <xf numFmtId="0" fontId="4" fillId="7" borderId="4" xfId="3" applyFont="1" applyFill="1" applyBorder="1" applyAlignment="1">
      <alignment horizontal="left"/>
    </xf>
    <xf numFmtId="0" fontId="4" fillId="7" borderId="53" xfId="3" applyFont="1" applyFill="1" applyBorder="1" applyAlignment="1">
      <alignment horizontal="left"/>
    </xf>
    <xf numFmtId="0" fontId="0" fillId="0" borderId="30" xfId="0" applyBorder="1" applyAlignment="1">
      <alignment horizontal="left"/>
    </xf>
    <xf numFmtId="0" fontId="4" fillId="7" borderId="46" xfId="3" applyFont="1" applyFill="1" applyBorder="1" applyAlignment="1">
      <alignment horizontal="left"/>
    </xf>
    <xf numFmtId="0" fontId="4" fillId="7" borderId="34" xfId="3" applyFont="1" applyFill="1" applyBorder="1" applyAlignment="1">
      <alignment horizontal="left"/>
    </xf>
    <xf numFmtId="0" fontId="4" fillId="7" borderId="44" xfId="3" applyFont="1" applyFill="1" applyBorder="1" applyAlignment="1">
      <alignment horizontal="left"/>
    </xf>
    <xf numFmtId="0" fontId="4" fillId="7" borderId="13" xfId="3" applyFont="1" applyFill="1" applyBorder="1" applyAlignment="1">
      <alignment horizontal="left"/>
    </xf>
    <xf numFmtId="0" fontId="4" fillId="7" borderId="38" xfId="3" applyFont="1" applyFill="1" applyBorder="1" applyAlignment="1">
      <alignment horizontal="left"/>
    </xf>
    <xf numFmtId="0" fontId="4" fillId="7" borderId="8" xfId="3" applyFont="1" applyFill="1" applyBorder="1" applyAlignment="1">
      <alignment horizontal="left"/>
    </xf>
    <xf numFmtId="0" fontId="4" fillId="7" borderId="45" xfId="3" applyFont="1" applyFill="1" applyBorder="1" applyAlignment="1">
      <alignment horizontal="left"/>
    </xf>
    <xf numFmtId="0" fontId="23" fillId="19" borderId="52" xfId="0" applyFont="1" applyFill="1" applyBorder="1" applyAlignment="1">
      <alignment horizontal="center"/>
    </xf>
    <xf numFmtId="0" fontId="23" fillId="19" borderId="18" xfId="0" applyFont="1" applyFill="1" applyBorder="1" applyAlignment="1">
      <alignment horizontal="center"/>
    </xf>
    <xf numFmtId="0" fontId="4" fillId="19" borderId="50" xfId="3" applyFont="1" applyFill="1" applyBorder="1" applyAlignment="1"/>
    <xf numFmtId="0" fontId="0" fillId="19" borderId="30" xfId="0" applyFill="1" applyBorder="1"/>
    <xf numFmtId="0" fontId="0" fillId="19" borderId="51" xfId="0" applyFill="1" applyBorder="1"/>
    <xf numFmtId="0" fontId="2" fillId="19" borderId="40" xfId="3" applyFont="1" applyFill="1" applyBorder="1" applyAlignment="1"/>
    <xf numFmtId="0" fontId="0" fillId="19" borderId="52" xfId="0" applyFill="1" applyBorder="1"/>
    <xf numFmtId="0" fontId="0" fillId="19" borderId="18" xfId="0" applyFill="1" applyBorder="1"/>
    <xf numFmtId="0" fontId="2" fillId="19" borderId="54" xfId="3" applyFont="1" applyFill="1" applyBorder="1" applyAlignment="1">
      <alignment horizontal="center"/>
    </xf>
    <xf numFmtId="0" fontId="2" fillId="19" borderId="17" xfId="3" applyFont="1" applyFill="1" applyBorder="1" applyAlignment="1">
      <alignment horizontal="center"/>
    </xf>
    <xf numFmtId="2" fontId="4" fillId="6" borderId="55" xfId="3" applyNumberFormat="1" applyFont="1" applyFill="1" applyBorder="1" applyAlignment="1">
      <alignment horizontal="center"/>
    </xf>
    <xf numFmtId="2" fontId="4" fillId="6" borderId="56" xfId="3" applyNumberFormat="1" applyFont="1" applyFill="1" applyBorder="1" applyAlignment="1">
      <alignment horizontal="center"/>
    </xf>
    <xf numFmtId="0" fontId="4" fillId="5" borderId="50" xfId="3" applyFont="1" applyFill="1" applyBorder="1" applyAlignment="1"/>
    <xf numFmtId="0" fontId="4" fillId="5" borderId="30" xfId="3" applyFont="1" applyFill="1" applyBorder="1" applyAlignment="1"/>
    <xf numFmtId="0" fontId="4" fillId="5" borderId="51" xfId="3" applyFont="1" applyFill="1" applyBorder="1" applyAlignment="1"/>
    <xf numFmtId="0" fontId="2" fillId="5" borderId="40" xfId="3" applyFont="1" applyFill="1" applyBorder="1" applyAlignment="1"/>
    <xf numFmtId="0" fontId="2" fillId="5" borderId="52" xfId="3" applyFont="1" applyFill="1" applyBorder="1" applyAlignment="1"/>
    <xf numFmtId="0" fontId="2" fillId="5" borderId="18" xfId="3" applyFont="1" applyFill="1" applyBorder="1" applyAlignment="1"/>
    <xf numFmtId="0" fontId="21" fillId="19" borderId="6" xfId="3" applyFont="1" applyFill="1" applyBorder="1" applyAlignment="1" applyProtection="1">
      <alignment horizontal="center"/>
      <protection locked="0"/>
    </xf>
    <xf numFmtId="0" fontId="21" fillId="19" borderId="42" xfId="3" applyFont="1" applyFill="1" applyBorder="1" applyAlignment="1" applyProtection="1">
      <alignment horizontal="center"/>
      <protection locked="0"/>
    </xf>
    <xf numFmtId="0" fontId="22" fillId="19" borderId="6" xfId="0" applyFont="1" applyFill="1" applyBorder="1" applyAlignment="1">
      <alignment horizontal="center"/>
    </xf>
    <xf numFmtId="0" fontId="22" fillId="19" borderId="47" xfId="0" applyFont="1" applyFill="1" applyBorder="1" applyAlignment="1">
      <alignment horizontal="center"/>
    </xf>
    <xf numFmtId="0" fontId="22" fillId="19" borderId="42" xfId="0" applyFont="1" applyFill="1" applyBorder="1" applyAlignment="1">
      <alignment horizontal="center"/>
    </xf>
    <xf numFmtId="0" fontId="20" fillId="17" borderId="48" xfId="0" applyFont="1" applyFill="1" applyBorder="1" applyAlignment="1" applyProtection="1">
      <alignment horizontal="left"/>
      <protection locked="0"/>
    </xf>
    <xf numFmtId="0" fontId="20" fillId="17" borderId="49" xfId="0" applyFont="1" applyFill="1" applyBorder="1" applyAlignment="1" applyProtection="1">
      <alignment horizontal="left"/>
      <protection locked="0"/>
    </xf>
    <xf numFmtId="49" fontId="15" fillId="17" borderId="48" xfId="2" applyNumberFormat="1" applyFont="1" applyFill="1" applyBorder="1" applyAlignment="1" applyProtection="1">
      <alignment horizontal="left"/>
      <protection locked="0"/>
    </xf>
    <xf numFmtId="49" fontId="20" fillId="17" borderId="49" xfId="0" applyNumberFormat="1" applyFont="1" applyFill="1" applyBorder="1" applyAlignment="1" applyProtection="1">
      <alignment horizontal="left"/>
      <protection locked="0"/>
    </xf>
    <xf numFmtId="0" fontId="0" fillId="19" borderId="50" xfId="0" applyFill="1" applyBorder="1" applyAlignment="1">
      <alignment horizontal="center"/>
    </xf>
    <xf numFmtId="0" fontId="0" fillId="19" borderId="30" xfId="0" applyFill="1" applyBorder="1" applyAlignment="1">
      <alignment horizontal="center"/>
    </xf>
    <xf numFmtId="0" fontId="0" fillId="19" borderId="51" xfId="0" applyFill="1" applyBorder="1" applyAlignment="1">
      <alignment horizontal="center"/>
    </xf>
    <xf numFmtId="0" fontId="20" fillId="17" borderId="48" xfId="0" applyFont="1" applyFill="1" applyBorder="1" applyAlignment="1" applyProtection="1">
      <alignment horizontal="left" vertical="center"/>
      <protection locked="0"/>
    </xf>
    <xf numFmtId="0" fontId="20" fillId="17" borderId="49" xfId="0" applyFont="1" applyFill="1" applyBorder="1" applyAlignment="1" applyProtection="1">
      <alignment horizontal="left" vertical="center"/>
      <protection locked="0"/>
    </xf>
    <xf numFmtId="0" fontId="19" fillId="8" borderId="48" xfId="0" applyFont="1" applyFill="1" applyBorder="1" applyAlignment="1">
      <alignment horizontal="left"/>
    </xf>
    <xf numFmtId="0" fontId="19" fillId="8" borderId="49" xfId="0" applyFont="1" applyFill="1" applyBorder="1" applyAlignment="1">
      <alignment horizontal="left"/>
    </xf>
    <xf numFmtId="0" fontId="0" fillId="5" borderId="30" xfId="0" applyFill="1" applyBorder="1"/>
    <xf numFmtId="0" fontId="0" fillId="5" borderId="51" xfId="0" applyFill="1" applyBorder="1"/>
    <xf numFmtId="0" fontId="0" fillId="5" borderId="52" xfId="0" applyFill="1" applyBorder="1"/>
    <xf numFmtId="0" fontId="0" fillId="5" borderId="18" xfId="0" applyFill="1" applyBorder="1"/>
    <xf numFmtId="0" fontId="22" fillId="5" borderId="6" xfId="0" applyFont="1" applyFill="1" applyBorder="1" applyAlignment="1">
      <alignment horizontal="center"/>
    </xf>
    <xf numFmtId="0" fontId="22" fillId="5" borderId="47" xfId="0" applyFont="1" applyFill="1" applyBorder="1" applyAlignment="1">
      <alignment horizontal="center"/>
    </xf>
    <xf numFmtId="0" fontId="22" fillId="5" borderId="42" xfId="0" applyFont="1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51" xfId="0" applyFill="1" applyBorder="1" applyAlignment="1">
      <alignment horizontal="center"/>
    </xf>
    <xf numFmtId="0" fontId="12" fillId="7" borderId="46" xfId="3" applyFont="1" applyFill="1" applyBorder="1" applyAlignment="1">
      <alignment horizontal="left"/>
    </xf>
    <xf numFmtId="0" fontId="12" fillId="7" borderId="34" xfId="3" applyFont="1" applyFill="1" applyBorder="1" applyAlignment="1">
      <alignment horizontal="left"/>
    </xf>
    <xf numFmtId="0" fontId="12" fillId="7" borderId="38" xfId="3" applyFont="1" applyFill="1" applyBorder="1" applyAlignment="1">
      <alignment horizontal="left"/>
    </xf>
    <xf numFmtId="0" fontId="12" fillId="7" borderId="8" xfId="3" applyFont="1" applyFill="1" applyBorder="1" applyAlignment="1">
      <alignment horizontal="left"/>
    </xf>
  </cellXfs>
  <cellStyles count="5">
    <cellStyle name="ąA" xfId="1" xr:uid="{00000000-0005-0000-0000-000000000000}"/>
    <cellStyle name="Hypertextový odkaz" xfId="2" builtinId="8"/>
    <cellStyle name="normal" xfId="3" xr:uid="{00000000-0005-0000-0000-000002000000}"/>
    <cellStyle name="Normální" xfId="0" builtinId="0"/>
    <cellStyle name="normální_Sešit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F82"/>
  <sheetViews>
    <sheetView tabSelected="1" zoomScaleNormal="100" workbookViewId="0"/>
  </sheetViews>
  <sheetFormatPr defaultRowHeight="15" x14ac:dyDescent="0.25"/>
  <cols>
    <col min="1" max="1" width="3" customWidth="1"/>
    <col min="2" max="2" width="63.85546875" customWidth="1"/>
    <col min="3" max="3" width="21.42578125" customWidth="1"/>
    <col min="4" max="4" width="20.5703125" customWidth="1"/>
  </cols>
  <sheetData>
    <row r="1" spans="2:4" ht="9" customHeight="1" thickBot="1" x14ac:dyDescent="0.3"/>
    <row r="2" spans="2:4" ht="18.75" thickBot="1" x14ac:dyDescent="0.3">
      <c r="B2" s="144" t="s">
        <v>0</v>
      </c>
      <c r="C2" s="145"/>
      <c r="D2" s="146"/>
    </row>
    <row r="3" spans="2:4" ht="8.25" customHeight="1" thickBot="1" x14ac:dyDescent="0.3">
      <c r="B3" s="151"/>
      <c r="C3" s="152"/>
      <c r="D3" s="153"/>
    </row>
    <row r="4" spans="2:4" ht="16.5" thickTop="1" thickBot="1" x14ac:dyDescent="0.3">
      <c r="B4" s="80" t="s">
        <v>1</v>
      </c>
      <c r="C4" s="147"/>
      <c r="D4" s="148"/>
    </row>
    <row r="5" spans="2:4" ht="16.5" thickTop="1" thickBot="1" x14ac:dyDescent="0.3">
      <c r="B5" s="80" t="s">
        <v>2</v>
      </c>
      <c r="C5" s="68"/>
      <c r="D5" s="82"/>
    </row>
    <row r="6" spans="2:4" ht="16.5" thickTop="1" thickBot="1" x14ac:dyDescent="0.3">
      <c r="B6" s="80" t="s">
        <v>3</v>
      </c>
      <c r="C6" s="147"/>
      <c r="D6" s="148"/>
    </row>
    <row r="7" spans="2:4" ht="16.5" thickTop="1" thickBot="1" x14ac:dyDescent="0.3">
      <c r="B7" s="80" t="s">
        <v>4</v>
      </c>
      <c r="C7" s="69"/>
      <c r="D7" s="82"/>
    </row>
    <row r="8" spans="2:4" ht="16.5" thickTop="1" thickBot="1" x14ac:dyDescent="0.3">
      <c r="B8" s="80" t="s">
        <v>5</v>
      </c>
      <c r="C8" s="70"/>
      <c r="D8" s="82"/>
    </row>
    <row r="9" spans="2:4" ht="16.5" thickTop="1" thickBot="1" x14ac:dyDescent="0.3">
      <c r="B9" s="80" t="s">
        <v>6</v>
      </c>
      <c r="C9" s="147"/>
      <c r="D9" s="148"/>
    </row>
    <row r="10" spans="2:4" ht="16.5" thickTop="1" thickBot="1" x14ac:dyDescent="0.3">
      <c r="B10" s="80" t="s">
        <v>7</v>
      </c>
      <c r="C10" s="71" t="str">
        <f>INDEX(Ciselnik!I1:I92,Ciselnik!M1,1)</f>
        <v>00000</v>
      </c>
      <c r="D10" s="82"/>
    </row>
    <row r="11" spans="2:4" ht="25.5" customHeight="1" thickTop="1" thickBot="1" x14ac:dyDescent="0.3">
      <c r="B11" s="106" t="s">
        <v>8</v>
      </c>
      <c r="C11" s="154"/>
      <c r="D11" s="155"/>
    </row>
    <row r="12" spans="2:4" ht="16.5" thickTop="1" thickBot="1" x14ac:dyDescent="0.3">
      <c r="B12" s="80" t="s">
        <v>9</v>
      </c>
      <c r="C12" s="72"/>
      <c r="D12" s="82"/>
    </row>
    <row r="13" spans="2:4" ht="16.5" customHeight="1" thickTop="1" thickBot="1" x14ac:dyDescent="0.3">
      <c r="B13" s="80"/>
      <c r="C13" s="83"/>
      <c r="D13" s="82"/>
    </row>
    <row r="14" spans="2:4" ht="16.5" thickTop="1" thickBot="1" x14ac:dyDescent="0.3">
      <c r="B14" s="80" t="s">
        <v>10</v>
      </c>
      <c r="C14" s="149"/>
      <c r="D14" s="150"/>
    </row>
    <row r="15" spans="2:4" ht="16.5" thickTop="1" thickBot="1" x14ac:dyDescent="0.3">
      <c r="B15" s="80" t="s">
        <v>11</v>
      </c>
      <c r="C15" s="73"/>
      <c r="D15" s="82"/>
    </row>
    <row r="16" spans="2:4" ht="15.75" thickTop="1" x14ac:dyDescent="0.25">
      <c r="B16" s="81"/>
      <c r="C16" s="83"/>
      <c r="D16" s="82"/>
    </row>
    <row r="17" spans="2:214" x14ac:dyDescent="0.25">
      <c r="B17" s="81"/>
      <c r="C17" s="83"/>
      <c r="D17" s="82"/>
    </row>
    <row r="18" spans="2:214" x14ac:dyDescent="0.25">
      <c r="B18" s="84" t="s">
        <v>12</v>
      </c>
      <c r="C18" s="83"/>
      <c r="D18" s="82"/>
    </row>
    <row r="19" spans="2:214" x14ac:dyDescent="0.25">
      <c r="B19" s="84" t="s">
        <v>13</v>
      </c>
      <c r="C19" s="83"/>
      <c r="D19" s="82"/>
    </row>
    <row r="20" spans="2:214" ht="15.75" thickBot="1" x14ac:dyDescent="0.3">
      <c r="B20" s="85" t="s">
        <v>14</v>
      </c>
      <c r="C20" s="124" t="s">
        <v>15</v>
      </c>
      <c r="D20" s="125"/>
    </row>
    <row r="21" spans="2:214" s="2" customFormat="1" ht="16.5" customHeight="1" thickBot="1" x14ac:dyDescent="0.3">
      <c r="B21" s="132" t="s">
        <v>16</v>
      </c>
      <c r="C21" s="142" t="s">
        <v>17</v>
      </c>
      <c r="D21" s="143"/>
      <c r="E21" s="113"/>
      <c r="F21" s="113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</row>
    <row r="22" spans="2:214" s="2" customFormat="1" ht="16.5" customHeight="1" thickBot="1" x14ac:dyDescent="0.3">
      <c r="B22" s="133"/>
      <c r="C22" s="74">
        <v>45657</v>
      </c>
      <c r="D22" s="75">
        <v>46022</v>
      </c>
      <c r="E22" s="113"/>
      <c r="F22" s="113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</row>
    <row r="23" spans="2:214" s="2" customFormat="1" ht="15.75" thickBot="1" x14ac:dyDescent="0.3">
      <c r="B23" s="86" t="s">
        <v>18</v>
      </c>
      <c r="C23" s="87" t="s">
        <v>19</v>
      </c>
      <c r="D23" s="88" t="s">
        <v>19</v>
      </c>
      <c r="E23" s="113"/>
      <c r="F23" s="11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</row>
    <row r="24" spans="2:214" s="2" customFormat="1" x14ac:dyDescent="0.25">
      <c r="B24" s="8" t="s">
        <v>20</v>
      </c>
      <c r="C24" s="76"/>
      <c r="D24" s="77"/>
      <c r="E24" s="113"/>
      <c r="F24" s="113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</row>
    <row r="25" spans="2:214" s="2" customFormat="1" x14ac:dyDescent="0.25">
      <c r="B25" s="9" t="s">
        <v>21</v>
      </c>
      <c r="C25" s="78"/>
      <c r="D25" s="79"/>
      <c r="E25" s="113"/>
      <c r="F25" s="113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</row>
    <row r="26" spans="2:214" s="2" customFormat="1" x14ac:dyDescent="0.25">
      <c r="B26" s="9" t="s">
        <v>22</v>
      </c>
      <c r="C26" s="78"/>
      <c r="D26" s="79"/>
      <c r="E26" s="113"/>
      <c r="F26" s="113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</row>
    <row r="27" spans="2:214" s="2" customFormat="1" x14ac:dyDescent="0.25">
      <c r="B27" s="9" t="s">
        <v>23</v>
      </c>
      <c r="C27" s="78"/>
      <c r="D27" s="79"/>
      <c r="E27" s="113"/>
      <c r="F27" s="113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</row>
    <row r="28" spans="2:214" s="2" customFormat="1" x14ac:dyDescent="0.25">
      <c r="B28" s="9" t="s">
        <v>24</v>
      </c>
      <c r="C28" s="78"/>
      <c r="D28" s="79"/>
      <c r="E28" s="113"/>
      <c r="F28" s="113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</row>
    <row r="29" spans="2:214" s="2" customFormat="1" x14ac:dyDescent="0.25">
      <c r="B29" s="9" t="s">
        <v>25</v>
      </c>
      <c r="C29" s="78"/>
      <c r="D29" s="79"/>
      <c r="E29" s="113"/>
      <c r="F29" s="113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</row>
    <row r="30" spans="2:214" s="2" customFormat="1" x14ac:dyDescent="0.25">
      <c r="B30" s="9" t="s">
        <v>26</v>
      </c>
      <c r="C30" s="78"/>
      <c r="D30" s="79"/>
      <c r="E30" s="113"/>
      <c r="F30" s="113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</row>
    <row r="31" spans="2:214" s="2" customFormat="1" x14ac:dyDescent="0.25">
      <c r="B31" s="9" t="s">
        <v>27</v>
      </c>
      <c r="C31" s="78"/>
      <c r="D31" s="79"/>
      <c r="E31" s="113"/>
      <c r="F31" s="113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</row>
    <row r="32" spans="2:214" s="2" customFormat="1" x14ac:dyDescent="0.25">
      <c r="B32" s="9" t="s">
        <v>28</v>
      </c>
      <c r="C32" s="78"/>
      <c r="D32" s="79"/>
      <c r="E32" s="113"/>
      <c r="F32" s="113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</row>
    <row r="33" spans="2:214" s="2" customFormat="1" x14ac:dyDescent="0.25">
      <c r="B33" s="90" t="s">
        <v>29</v>
      </c>
      <c r="C33" s="91">
        <f>SUM(C24:C32)</f>
        <v>0</v>
      </c>
      <c r="D33" s="92">
        <f>SUM(D24:D32)</f>
        <v>0</v>
      </c>
      <c r="E33" s="113"/>
      <c r="F33" s="11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</row>
    <row r="34" spans="2:214" s="2" customFormat="1" ht="15.75" thickBot="1" x14ac:dyDescent="0.3">
      <c r="B34" s="89" t="s">
        <v>30</v>
      </c>
      <c r="C34" s="134"/>
      <c r="D34" s="135"/>
      <c r="E34" s="113"/>
      <c r="F34" s="113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</row>
    <row r="35" spans="2:214" s="2" customFormat="1" x14ac:dyDescent="0.25">
      <c r="B35" s="8" t="s">
        <v>31</v>
      </c>
      <c r="C35" s="76"/>
      <c r="D35" s="77"/>
      <c r="E35" s="113"/>
      <c r="F35" s="113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</row>
    <row r="36" spans="2:214" s="2" customFormat="1" x14ac:dyDescent="0.25">
      <c r="B36" s="9" t="s">
        <v>32</v>
      </c>
      <c r="C36" s="78"/>
      <c r="D36" s="79"/>
      <c r="E36" s="113"/>
      <c r="F36" s="113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</row>
    <row r="37" spans="2:214" s="2" customFormat="1" x14ac:dyDescent="0.25">
      <c r="B37" s="9" t="s">
        <v>33</v>
      </c>
      <c r="C37" s="78"/>
      <c r="D37" s="79"/>
      <c r="E37" s="113"/>
      <c r="F37" s="113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</row>
    <row r="38" spans="2:214" s="2" customFormat="1" x14ac:dyDescent="0.25">
      <c r="B38" s="9" t="s">
        <v>34</v>
      </c>
      <c r="C38" s="78"/>
      <c r="D38" s="79"/>
      <c r="E38" s="113"/>
      <c r="F38" s="113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</row>
    <row r="39" spans="2:214" s="2" customFormat="1" x14ac:dyDescent="0.25">
      <c r="B39" s="9" t="s">
        <v>35</v>
      </c>
      <c r="C39" s="78"/>
      <c r="D39" s="79"/>
      <c r="E39" s="113"/>
      <c r="F39" s="113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</row>
    <row r="40" spans="2:214" s="2" customFormat="1" x14ac:dyDescent="0.25">
      <c r="B40" s="7" t="s">
        <v>36</v>
      </c>
      <c r="C40" s="13">
        <f>SUM(C35:C36)+SUM(C38:C39)</f>
        <v>0</v>
      </c>
      <c r="D40" s="14">
        <f>SUM(D35:D36)+SUM(D38:D39)</f>
        <v>0</v>
      </c>
      <c r="E40" s="113"/>
      <c r="F40" s="113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</row>
    <row r="41" spans="2:214" s="2" customFormat="1" ht="15.75" thickBot="1" x14ac:dyDescent="0.3">
      <c r="B41" s="7" t="s">
        <v>37</v>
      </c>
      <c r="C41" s="13">
        <f>C33-C40</f>
        <v>0</v>
      </c>
      <c r="D41" s="14">
        <f>D33-D40</f>
        <v>0</v>
      </c>
      <c r="E41" s="113"/>
      <c r="F41" s="113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</row>
    <row r="42" spans="2:214" s="2" customFormat="1" x14ac:dyDescent="0.25">
      <c r="B42" s="126"/>
      <c r="C42" s="127"/>
      <c r="D42" s="128"/>
      <c r="E42" s="113"/>
      <c r="F42" s="113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</row>
    <row r="43" spans="2:214" s="2" customFormat="1" ht="16.5" thickBot="1" x14ac:dyDescent="0.3">
      <c r="B43" s="129" t="s">
        <v>38</v>
      </c>
      <c r="C43" s="130"/>
      <c r="D43" s="131"/>
      <c r="E43" s="113"/>
      <c r="F43" s="11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</row>
    <row r="44" spans="2:214" s="2" customFormat="1" ht="15.75" thickBot="1" x14ac:dyDescent="0.3">
      <c r="B44" s="11" t="s">
        <v>39</v>
      </c>
      <c r="C44" s="93">
        <f>C22</f>
        <v>45657</v>
      </c>
      <c r="D44" s="94">
        <f>D22</f>
        <v>46022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</row>
    <row r="45" spans="2:214" s="2" customFormat="1" x14ac:dyDescent="0.25">
      <c r="B45" s="8" t="s">
        <v>40</v>
      </c>
      <c r="C45" s="76"/>
      <c r="D45" s="97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</row>
    <row r="46" spans="2:214" s="2" customFormat="1" x14ac:dyDescent="0.25">
      <c r="B46" s="9" t="s">
        <v>41</v>
      </c>
      <c r="C46" s="78"/>
      <c r="D46" s="98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</row>
    <row r="47" spans="2:214" s="2" customFormat="1" x14ac:dyDescent="0.25">
      <c r="B47" s="9" t="s">
        <v>42</v>
      </c>
      <c r="C47" s="78"/>
      <c r="D47" s="98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</row>
    <row r="48" spans="2:214" s="2" customFormat="1" x14ac:dyDescent="0.25">
      <c r="B48" s="18" t="s">
        <v>43</v>
      </c>
      <c r="C48" s="78"/>
      <c r="D48" s="9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</row>
    <row r="49" spans="2:214" s="2" customFormat="1" x14ac:dyDescent="0.25">
      <c r="B49" s="9" t="s">
        <v>44</v>
      </c>
      <c r="C49" s="78"/>
      <c r="D49" s="98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</row>
    <row r="50" spans="2:214" s="2" customFormat="1" ht="15.75" thickBot="1" x14ac:dyDescent="0.3">
      <c r="B50" s="12" t="s">
        <v>45</v>
      </c>
      <c r="C50" s="48">
        <f>+C45+C46+C47+C49</f>
        <v>0</v>
      </c>
      <c r="D50" s="17">
        <f>+D45+D46+D47+D49</f>
        <v>0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</row>
    <row r="51" spans="2:214" s="2" customFormat="1" ht="15.75" thickBot="1" x14ac:dyDescent="0.3">
      <c r="B51" s="11" t="s">
        <v>46</v>
      </c>
      <c r="C51" s="95">
        <f>C22</f>
        <v>45657</v>
      </c>
      <c r="D51" s="96">
        <f>D22</f>
        <v>46022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</row>
    <row r="52" spans="2:214" s="2" customFormat="1" x14ac:dyDescent="0.25">
      <c r="B52" s="8" t="s">
        <v>47</v>
      </c>
      <c r="C52" s="76"/>
      <c r="D52" s="97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</row>
    <row r="53" spans="2:214" s="2" customFormat="1" x14ac:dyDescent="0.25">
      <c r="B53" s="9" t="s">
        <v>48</v>
      </c>
      <c r="C53" s="78"/>
      <c r="D53" s="98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</row>
    <row r="54" spans="2:214" s="2" customFormat="1" x14ac:dyDescent="0.25">
      <c r="B54" s="9" t="s">
        <v>49</v>
      </c>
      <c r="C54" s="78"/>
      <c r="D54" s="98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</row>
    <row r="55" spans="2:214" s="2" customFormat="1" x14ac:dyDescent="0.25">
      <c r="B55" s="9" t="s">
        <v>50</v>
      </c>
      <c r="C55" s="78"/>
      <c r="D55" s="98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</row>
    <row r="56" spans="2:214" s="2" customFormat="1" x14ac:dyDescent="0.25">
      <c r="B56" s="9" t="s">
        <v>51</v>
      </c>
      <c r="C56" s="78"/>
      <c r="D56" s="98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</row>
    <row r="57" spans="2:214" s="2" customFormat="1" ht="26.25" x14ac:dyDescent="0.25">
      <c r="B57" s="103" t="s">
        <v>52</v>
      </c>
      <c r="C57" s="78"/>
      <c r="D57" s="98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</row>
    <row r="58" spans="2:214" s="2" customFormat="1" x14ac:dyDescent="0.25">
      <c r="B58" s="9" t="s">
        <v>53</v>
      </c>
      <c r="C58" s="78"/>
      <c r="D58" s="9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</row>
    <row r="59" spans="2:214" s="2" customFormat="1" x14ac:dyDescent="0.25">
      <c r="B59" s="18" t="s">
        <v>54</v>
      </c>
      <c r="C59" s="78"/>
      <c r="D59" s="98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</row>
    <row r="60" spans="2:214" s="2" customFormat="1" x14ac:dyDescent="0.25">
      <c r="B60" s="18" t="s">
        <v>55</v>
      </c>
      <c r="C60" s="78"/>
      <c r="D60" s="98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</row>
    <row r="61" spans="2:214" s="2" customFormat="1" x14ac:dyDescent="0.25">
      <c r="B61" s="18" t="s">
        <v>56</v>
      </c>
      <c r="C61" s="78"/>
      <c r="D61" s="98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</row>
    <row r="62" spans="2:214" s="2" customFormat="1" x14ac:dyDescent="0.25">
      <c r="B62" s="12" t="s">
        <v>57</v>
      </c>
      <c r="C62" s="47">
        <f>+SUM(C52:C58)</f>
        <v>0</v>
      </c>
      <c r="D62" s="15">
        <f>+SUM(D52:D58)</f>
        <v>0</v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</row>
    <row r="63" spans="2:214" s="2" customFormat="1" ht="15.75" thickBot="1" x14ac:dyDescent="0.3">
      <c r="B63" s="16" t="s">
        <v>58</v>
      </c>
      <c r="C63" s="48">
        <f>+C50-C62</f>
        <v>0</v>
      </c>
      <c r="D63" s="17">
        <f>+D50-D62</f>
        <v>0</v>
      </c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</row>
    <row r="64" spans="2:214" x14ac:dyDescent="0.25">
      <c r="B64" s="136"/>
      <c r="C64" s="137"/>
      <c r="D64" s="138"/>
    </row>
    <row r="65" spans="2:4" ht="16.5" thickBot="1" x14ac:dyDescent="0.3">
      <c r="B65" s="139" t="s">
        <v>59</v>
      </c>
      <c r="C65" s="140"/>
      <c r="D65" s="141"/>
    </row>
    <row r="66" spans="2:4" ht="15" customHeight="1" x14ac:dyDescent="0.25">
      <c r="B66" s="114" t="s">
        <v>60</v>
      </c>
      <c r="C66" s="115"/>
      <c r="D66" s="99"/>
    </row>
    <row r="67" spans="2:4" ht="15" customHeight="1" x14ac:dyDescent="0.25">
      <c r="B67" s="114" t="s">
        <v>61</v>
      </c>
      <c r="C67" s="115"/>
      <c r="D67" s="98"/>
    </row>
    <row r="68" spans="2:4" ht="15" customHeight="1" x14ac:dyDescent="0.25">
      <c r="B68" s="114" t="s">
        <v>62</v>
      </c>
      <c r="C68" s="115"/>
      <c r="D68" s="98"/>
    </row>
    <row r="69" spans="2:4" ht="15" customHeight="1" x14ac:dyDescent="0.25">
      <c r="B69" s="114" t="s">
        <v>63</v>
      </c>
      <c r="C69" s="115"/>
      <c r="D69" s="98"/>
    </row>
    <row r="70" spans="2:4" ht="15" customHeight="1" x14ac:dyDescent="0.25">
      <c r="B70" s="114" t="s">
        <v>64</v>
      </c>
      <c r="C70" s="115"/>
      <c r="D70" s="98"/>
    </row>
    <row r="71" spans="2:4" ht="15" customHeight="1" x14ac:dyDescent="0.25">
      <c r="B71" s="114" t="s">
        <v>65</v>
      </c>
      <c r="C71" s="115"/>
      <c r="D71" s="98"/>
    </row>
    <row r="72" spans="2:4" ht="15" customHeight="1" thickBot="1" x14ac:dyDescent="0.3">
      <c r="B72" s="114" t="s">
        <v>66</v>
      </c>
      <c r="C72" s="115"/>
      <c r="D72" s="100"/>
    </row>
    <row r="73" spans="2:4" ht="7.5" customHeight="1" thickBot="1" x14ac:dyDescent="0.3">
      <c r="B73" s="116"/>
      <c r="C73" s="116"/>
    </row>
    <row r="74" spans="2:4" ht="14.45" customHeight="1" x14ac:dyDescent="0.25">
      <c r="B74" s="119" t="s">
        <v>67</v>
      </c>
      <c r="C74" s="120"/>
      <c r="D74" s="97"/>
    </row>
    <row r="75" spans="2:4" ht="14.45" customHeight="1" x14ac:dyDescent="0.25">
      <c r="B75" s="121" t="s">
        <v>68</v>
      </c>
      <c r="C75" s="122"/>
      <c r="D75" s="101"/>
    </row>
    <row r="76" spans="2:4" ht="14.45" customHeight="1" x14ac:dyDescent="0.25">
      <c r="B76" s="121" t="s">
        <v>69</v>
      </c>
      <c r="C76" s="122"/>
      <c r="D76" s="98"/>
    </row>
    <row r="77" spans="2:4" ht="14.45" customHeight="1" x14ac:dyDescent="0.25">
      <c r="B77" s="121" t="s">
        <v>70</v>
      </c>
      <c r="C77" s="122"/>
      <c r="D77" s="98"/>
    </row>
    <row r="78" spans="2:4" ht="14.45" hidden="1" customHeight="1" x14ac:dyDescent="0.25">
      <c r="B78" s="121" t="s">
        <v>71</v>
      </c>
      <c r="C78" s="123"/>
      <c r="D78" s="102">
        <f>INDEX(Ciselnik!A1:A5,Ciselnik!D1,1)</f>
        <v>0</v>
      </c>
    </row>
    <row r="79" spans="2:4" ht="14.45" customHeight="1" x14ac:dyDescent="0.25">
      <c r="B79" s="109" t="s">
        <v>71</v>
      </c>
      <c r="C79" s="111" t="s">
        <v>324</v>
      </c>
      <c r="D79" s="107"/>
    </row>
    <row r="80" spans="2:4" ht="14.45" hidden="1" customHeight="1" x14ac:dyDescent="0.25">
      <c r="B80" s="110" t="s">
        <v>72</v>
      </c>
      <c r="C80" s="112"/>
      <c r="D80" s="102">
        <f>INDEX(Ciselnik!A9:A14,Ciselnik!D9,1)</f>
        <v>0</v>
      </c>
    </row>
    <row r="81" spans="2:4" ht="14.45" customHeight="1" x14ac:dyDescent="0.25">
      <c r="B81" s="109" t="s">
        <v>72</v>
      </c>
      <c r="C81" s="111" t="s">
        <v>324</v>
      </c>
      <c r="D81" s="108"/>
    </row>
    <row r="82" spans="2:4" ht="14.45" customHeight="1" thickBot="1" x14ac:dyDescent="0.3">
      <c r="B82" s="117" t="s">
        <v>73</v>
      </c>
      <c r="C82" s="118"/>
      <c r="D82" s="100"/>
    </row>
  </sheetData>
  <sheetProtection algorithmName="SHA-512" hashValue="XZmVXpRpxfSIBf92/+MmOIk9iflven7DnIJR4kpJDNK/02fEixvPRkcnZDsmiTVM8V1amsgQYT6JunkOzu1ZQw==" saltValue="4qp5ktsP6qOVYhLUGrF1NQ==" spinCount="100000" sheet="1" objects="1" scenarios="1"/>
  <mergeCells count="29">
    <mergeCell ref="B2:D2"/>
    <mergeCell ref="C4:D4"/>
    <mergeCell ref="C6:D6"/>
    <mergeCell ref="C9:D9"/>
    <mergeCell ref="C14:D14"/>
    <mergeCell ref="B3:D3"/>
    <mergeCell ref="C11:D11"/>
    <mergeCell ref="C20:D20"/>
    <mergeCell ref="B67:C67"/>
    <mergeCell ref="B68:C68"/>
    <mergeCell ref="B69:C69"/>
    <mergeCell ref="B70:C70"/>
    <mergeCell ref="B42:D42"/>
    <mergeCell ref="B43:D43"/>
    <mergeCell ref="B21:B22"/>
    <mergeCell ref="C34:D34"/>
    <mergeCell ref="B64:D64"/>
    <mergeCell ref="B65:D65"/>
    <mergeCell ref="C21:D21"/>
    <mergeCell ref="B72:C72"/>
    <mergeCell ref="B73:C73"/>
    <mergeCell ref="B66:C66"/>
    <mergeCell ref="B71:C71"/>
    <mergeCell ref="B82:C82"/>
    <mergeCell ref="B74:C74"/>
    <mergeCell ref="B75:C75"/>
    <mergeCell ref="B76:C76"/>
    <mergeCell ref="B77:C77"/>
    <mergeCell ref="B78:C78"/>
  </mergeCells>
  <pageMargins left="0.70866141732283472" right="0.70866141732283472" top="0.78740157480314965" bottom="0.78740157480314965" header="0.31496062992125984" footer="0.31496062992125984"/>
  <pageSetup paperSize="9" scale="76" fitToHeight="2" orientation="portrait" r:id="rId1"/>
  <rowBreaks count="1" manualBreakCount="1">
    <brk id="63" max="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524D1AD-BA3F-44AC-84BD-0177D86F9C59}">
          <x14:formula1>
            <xm:f>Ciselnik!$C$2:$C$5</xm:f>
          </x14:formula1>
          <xm:sqref>D79</xm:sqref>
        </x14:dataValidation>
        <x14:dataValidation type="list" allowBlank="1" showInputMessage="1" showErrorMessage="1" xr:uid="{D7A0AE12-ED77-4BE5-91F0-AC55BB3F5D1A}">
          <x14:formula1>
            <xm:f>Ciselnik!$C$10:$C$14</xm:f>
          </x14:formula1>
          <xm:sqref>D81</xm:sqref>
        </x14:dataValidation>
        <x14:dataValidation type="list" allowBlank="1" showInputMessage="1" showErrorMessage="1" xr:uid="{03E77260-5CAD-489E-B8DB-1B5187B092F6}">
          <x14:formula1>
            <xm:f>Ciselnik!$L$2:$L$92</xm:f>
          </x14:formula1>
          <xm:sqref>C11:D11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7"/>
  <sheetViews>
    <sheetView zoomScaleNormal="100" workbookViewId="0">
      <selection activeCell="K35" sqref="K35"/>
    </sheetView>
  </sheetViews>
  <sheetFormatPr defaultRowHeight="15" x14ac:dyDescent="0.25"/>
  <cols>
    <col min="1" max="1" width="3" customWidth="1"/>
    <col min="2" max="2" width="57" customWidth="1"/>
    <col min="3" max="3" width="21.42578125" customWidth="1"/>
    <col min="4" max="4" width="20.5703125" customWidth="1"/>
    <col min="6" max="6" width="13.140625" customWidth="1"/>
    <col min="7" max="7" width="12.5703125" customWidth="1"/>
  </cols>
  <sheetData>
    <row r="1" spans="2:6" ht="9" customHeight="1" thickBot="1" x14ac:dyDescent="0.3"/>
    <row r="2" spans="2:6" ht="18.75" thickBot="1" x14ac:dyDescent="0.3">
      <c r="B2" s="162" t="s">
        <v>0</v>
      </c>
      <c r="C2" s="163"/>
      <c r="D2" s="164"/>
    </row>
    <row r="3" spans="2:6" ht="8.25" customHeight="1" thickBot="1" x14ac:dyDescent="0.3">
      <c r="B3" s="165"/>
      <c r="C3" s="166"/>
      <c r="D3" s="167"/>
    </row>
    <row r="4" spans="2:6" ht="16.5" thickTop="1" thickBot="1" x14ac:dyDescent="0.3">
      <c r="B4" s="10" t="s">
        <v>1</v>
      </c>
      <c r="C4" s="156">
        <f>'Vstupní formulář'!C4:D4</f>
        <v>0</v>
      </c>
      <c r="D4" s="157"/>
    </row>
    <row r="5" spans="2:6" ht="16.5" thickTop="1" thickBot="1" x14ac:dyDescent="0.3">
      <c r="B5" s="10" t="s">
        <v>2</v>
      </c>
      <c r="C5" s="23">
        <f>'Vstupní formulář'!C5</f>
        <v>0</v>
      </c>
      <c r="D5" s="3"/>
    </row>
    <row r="6" spans="2:6" ht="16.5" thickTop="1" thickBot="1" x14ac:dyDescent="0.3">
      <c r="B6" s="10" t="s">
        <v>3</v>
      </c>
      <c r="C6" s="156">
        <f>'Vstupní formulář'!C6:D6</f>
        <v>0</v>
      </c>
      <c r="D6" s="157"/>
    </row>
    <row r="7" spans="2:6" ht="16.5" thickTop="1" thickBot="1" x14ac:dyDescent="0.3">
      <c r="B7" s="10" t="s">
        <v>4</v>
      </c>
      <c r="C7" s="23">
        <f>'Vstupní formulář'!C7</f>
        <v>0</v>
      </c>
      <c r="D7" s="3"/>
    </row>
    <row r="8" spans="2:6" ht="16.5" thickTop="1" thickBot="1" x14ac:dyDescent="0.3">
      <c r="B8" s="10" t="s">
        <v>5</v>
      </c>
      <c r="C8" s="23">
        <f>'Vstupní formulář'!C8</f>
        <v>0</v>
      </c>
      <c r="D8" s="3"/>
    </row>
    <row r="9" spans="2:6" ht="16.5" thickTop="1" thickBot="1" x14ac:dyDescent="0.3">
      <c r="B9" s="10" t="s">
        <v>6</v>
      </c>
      <c r="C9" s="156">
        <f>'Vstupní formulář'!C9:D9</f>
        <v>0</v>
      </c>
      <c r="D9" s="157"/>
    </row>
    <row r="10" spans="2:6" ht="16.5" thickTop="1" thickBot="1" x14ac:dyDescent="0.3">
      <c r="B10" s="10" t="s">
        <v>7</v>
      </c>
      <c r="C10" s="23" t="str">
        <f>'Vstupní formulář'!C10</f>
        <v>00000</v>
      </c>
      <c r="D10" s="3"/>
    </row>
    <row r="11" spans="2:6" ht="16.5" thickTop="1" thickBot="1" x14ac:dyDescent="0.3">
      <c r="B11" s="10" t="s">
        <v>74</v>
      </c>
      <c r="C11" s="23">
        <f>'Vstupní formulář'!C12</f>
        <v>0</v>
      </c>
      <c r="D11" s="3"/>
    </row>
    <row r="12" spans="2:6" ht="16.5" thickTop="1" thickBot="1" x14ac:dyDescent="0.3">
      <c r="B12" s="10" t="s">
        <v>10</v>
      </c>
      <c r="C12" s="156">
        <f>'Vstupní formulář'!C14:D14</f>
        <v>0</v>
      </c>
      <c r="D12" s="157"/>
    </row>
    <row r="13" spans="2:6" ht="16.5" thickTop="1" thickBot="1" x14ac:dyDescent="0.3">
      <c r="B13" s="10" t="s">
        <v>11</v>
      </c>
      <c r="C13" s="23">
        <f>'Vstupní formulář'!C15</f>
        <v>0</v>
      </c>
      <c r="D13" s="3"/>
    </row>
    <row r="14" spans="2:6" ht="16.5" thickTop="1" thickBot="1" x14ac:dyDescent="0.3">
      <c r="B14" s="10"/>
      <c r="C14" s="42">
        <v>1</v>
      </c>
      <c r="D14" s="43">
        <v>2</v>
      </c>
      <c r="E14" s="59" t="s">
        <v>75</v>
      </c>
    </row>
    <row r="15" spans="2:6" s="2" customFormat="1" ht="16.5" customHeight="1" thickBot="1" x14ac:dyDescent="0.3">
      <c r="B15" s="24"/>
      <c r="C15" s="44">
        <f>'Vstupní formulář'!C22</f>
        <v>45657</v>
      </c>
      <c r="D15" s="49">
        <f>'Vstupní formulář'!D22</f>
        <v>46022</v>
      </c>
      <c r="E15" s="63" t="s">
        <v>76</v>
      </c>
      <c r="F15" s="1"/>
    </row>
    <row r="16" spans="2:6" s="2" customFormat="1" x14ac:dyDescent="0.25">
      <c r="B16" s="8" t="s">
        <v>20</v>
      </c>
      <c r="C16" s="19">
        <f>'Vstupní formulář'!C24</f>
        <v>0</v>
      </c>
      <c r="D16" s="21">
        <f>'Vstupní formulář'!D24</f>
        <v>0</v>
      </c>
      <c r="E16" s="1"/>
      <c r="F16" s="1"/>
    </row>
    <row r="17" spans="2:7" s="2" customFormat="1" x14ac:dyDescent="0.25">
      <c r="B17" s="9" t="s">
        <v>21</v>
      </c>
      <c r="C17" s="20">
        <f>'Vstupní formulář'!C25</f>
        <v>0</v>
      </c>
      <c r="D17" s="22">
        <f>'Vstupní formulář'!D25</f>
        <v>0</v>
      </c>
      <c r="E17" s="1"/>
      <c r="F17" s="1"/>
    </row>
    <row r="18" spans="2:7" s="2" customFormat="1" x14ac:dyDescent="0.25">
      <c r="B18" s="9" t="s">
        <v>22</v>
      </c>
      <c r="C18" s="50">
        <f>'Vstupní formulář'!C26</f>
        <v>0</v>
      </c>
      <c r="D18" s="51">
        <f>'Vstupní formulář'!D26</f>
        <v>0</v>
      </c>
      <c r="E18" s="60" t="s">
        <v>77</v>
      </c>
      <c r="F18" s="1"/>
    </row>
    <row r="19" spans="2:7" s="2" customFormat="1" x14ac:dyDescent="0.25">
      <c r="B19" s="9" t="s">
        <v>23</v>
      </c>
      <c r="C19" s="50">
        <f>'Vstupní formulář'!C27</f>
        <v>0</v>
      </c>
      <c r="D19" s="51">
        <f>'Vstupní formulář'!D27</f>
        <v>0</v>
      </c>
      <c r="E19" s="60" t="s">
        <v>78</v>
      </c>
      <c r="F19" s="1"/>
    </row>
    <row r="20" spans="2:7" s="2" customFormat="1" x14ac:dyDescent="0.25">
      <c r="B20" s="9" t="s">
        <v>24</v>
      </c>
      <c r="C20" s="20">
        <f>'Vstupní formulář'!C28</f>
        <v>0</v>
      </c>
      <c r="D20" s="22">
        <f>'Vstupní formulář'!D28</f>
        <v>0</v>
      </c>
      <c r="E20" s="1"/>
      <c r="F20" s="1"/>
    </row>
    <row r="21" spans="2:7" s="2" customFormat="1" x14ac:dyDescent="0.25">
      <c r="B21" s="9" t="s">
        <v>25</v>
      </c>
      <c r="C21" s="50">
        <f>'Vstupní formulář'!C29</f>
        <v>0</v>
      </c>
      <c r="D21" s="51">
        <f>'Vstupní formulář'!D29</f>
        <v>0</v>
      </c>
      <c r="E21" s="60" t="s">
        <v>79</v>
      </c>
      <c r="F21" s="1"/>
      <c r="G21" s="1"/>
    </row>
    <row r="22" spans="2:7" s="2" customFormat="1" x14ac:dyDescent="0.25">
      <c r="B22" s="9" t="s">
        <v>80</v>
      </c>
      <c r="C22" s="50">
        <f>'Vstupní formulář'!C30</f>
        <v>0</v>
      </c>
      <c r="D22" s="51">
        <f>'Vstupní formulář'!D30</f>
        <v>0</v>
      </c>
      <c r="E22" s="60" t="s">
        <v>81</v>
      </c>
      <c r="F22" s="1"/>
      <c r="G22" s="1"/>
    </row>
    <row r="23" spans="2:7" s="2" customFormat="1" x14ac:dyDescent="0.25">
      <c r="B23" s="9" t="s">
        <v>82</v>
      </c>
      <c r="C23" s="20">
        <f>'Vstupní formulář'!C31</f>
        <v>0</v>
      </c>
      <c r="D23" s="22">
        <f>'Vstupní formulář'!D31</f>
        <v>0</v>
      </c>
      <c r="E23" s="1"/>
      <c r="F23" s="1"/>
    </row>
    <row r="24" spans="2:7" s="2" customFormat="1" x14ac:dyDescent="0.25">
      <c r="B24" s="9" t="s">
        <v>28</v>
      </c>
      <c r="C24" s="20">
        <f>'Vstupní formulář'!C32</f>
        <v>0</v>
      </c>
      <c r="D24" s="22">
        <f>'Vstupní formulář'!D32</f>
        <v>0</v>
      </c>
      <c r="E24" s="1"/>
      <c r="F24" s="1"/>
    </row>
    <row r="25" spans="2:7" s="2" customFormat="1" x14ac:dyDescent="0.25">
      <c r="B25" s="7" t="s">
        <v>29</v>
      </c>
      <c r="C25" s="54">
        <f>SUM(C16:C24)</f>
        <v>0</v>
      </c>
      <c r="D25" s="55">
        <f>SUM(D16:D24)</f>
        <v>0</v>
      </c>
      <c r="E25" s="60" t="s">
        <v>83</v>
      </c>
      <c r="F25" s="1"/>
      <c r="G25" s="1"/>
    </row>
    <row r="26" spans="2:7" s="2" customFormat="1" ht="15.75" thickBot="1" x14ac:dyDescent="0.3">
      <c r="B26" s="4" t="s">
        <v>30</v>
      </c>
      <c r="C26" s="5"/>
      <c r="D26" s="6"/>
      <c r="E26" s="1"/>
      <c r="F26" s="1"/>
    </row>
    <row r="27" spans="2:7" s="2" customFormat="1" x14ac:dyDescent="0.25">
      <c r="B27" s="8" t="s">
        <v>84</v>
      </c>
      <c r="C27" s="52">
        <f>'Vstupní formulář'!C35</f>
        <v>0</v>
      </c>
      <c r="D27" s="53">
        <f>'Vstupní formulář'!D35</f>
        <v>0</v>
      </c>
      <c r="E27" s="60" t="s">
        <v>85</v>
      </c>
      <c r="F27" s="1"/>
      <c r="G27" s="1"/>
    </row>
    <row r="28" spans="2:7" s="2" customFormat="1" x14ac:dyDescent="0.25">
      <c r="B28" s="9" t="s">
        <v>86</v>
      </c>
      <c r="C28" s="50">
        <f>'Vstupní formulář'!C36</f>
        <v>0</v>
      </c>
      <c r="D28" s="51">
        <f>'Vstupní formulář'!D36</f>
        <v>0</v>
      </c>
      <c r="E28" s="60" t="s">
        <v>87</v>
      </c>
      <c r="F28" s="1"/>
    </row>
    <row r="29" spans="2:7" s="2" customFormat="1" x14ac:dyDescent="0.25">
      <c r="B29" s="9" t="s">
        <v>34</v>
      </c>
      <c r="C29" s="20">
        <f>'Vstupní formulář'!C38</f>
        <v>0</v>
      </c>
      <c r="D29" s="22">
        <f>'Vstupní formulář'!D38</f>
        <v>0</v>
      </c>
      <c r="E29" s="1"/>
      <c r="F29" s="1"/>
    </row>
    <row r="30" spans="2:7" s="2" customFormat="1" x14ac:dyDescent="0.25">
      <c r="B30" s="9" t="s">
        <v>35</v>
      </c>
      <c r="C30" s="20">
        <f>'Vstupní formulář'!C39</f>
        <v>0</v>
      </c>
      <c r="D30" s="22">
        <f>'Vstupní formulář'!D39</f>
        <v>0</v>
      </c>
      <c r="E30" s="1"/>
      <c r="F30" s="1"/>
    </row>
    <row r="31" spans="2:7" s="2" customFormat="1" x14ac:dyDescent="0.25">
      <c r="B31" s="7" t="s">
        <v>36</v>
      </c>
      <c r="C31" s="13">
        <f>SUM(C27:C30)</f>
        <v>0</v>
      </c>
      <c r="D31" s="14">
        <f>SUM(D27:D30)</f>
        <v>0</v>
      </c>
      <c r="E31" s="1"/>
      <c r="F31" s="1"/>
    </row>
    <row r="32" spans="2:7" s="2" customFormat="1" ht="15.75" thickBot="1" x14ac:dyDescent="0.3">
      <c r="B32" s="7" t="s">
        <v>88</v>
      </c>
      <c r="C32" s="54">
        <f>C25-C31</f>
        <v>0</v>
      </c>
      <c r="D32" s="55">
        <f>D25-D31</f>
        <v>0</v>
      </c>
      <c r="E32" s="60" t="s">
        <v>89</v>
      </c>
      <c r="F32" s="1"/>
      <c r="G32" s="1"/>
    </row>
    <row r="33" spans="2:7" s="2" customFormat="1" x14ac:dyDescent="0.25">
      <c r="B33" s="136"/>
      <c r="C33" s="158"/>
      <c r="D33" s="159"/>
      <c r="E33" s="1"/>
      <c r="F33" s="1"/>
    </row>
    <row r="34" spans="2:7" s="2" customFormat="1" ht="16.5" thickBot="1" x14ac:dyDescent="0.3">
      <c r="B34" s="139" t="s">
        <v>38</v>
      </c>
      <c r="C34" s="160"/>
      <c r="D34" s="161"/>
      <c r="E34" s="1"/>
      <c r="F34" s="1"/>
    </row>
    <row r="35" spans="2:7" s="2" customFormat="1" ht="15.75" thickBot="1" x14ac:dyDescent="0.3">
      <c r="B35" s="11" t="s">
        <v>39</v>
      </c>
      <c r="C35" s="45">
        <f>'Vstupní formulář'!C44</f>
        <v>45657</v>
      </c>
      <c r="D35" s="45">
        <f>'Vstupní formulář'!D44</f>
        <v>46022</v>
      </c>
    </row>
    <row r="36" spans="2:7" s="2" customFormat="1" x14ac:dyDescent="0.25">
      <c r="B36" s="8" t="s">
        <v>40</v>
      </c>
      <c r="C36" s="21">
        <f>'Vstupní formulář'!C45</f>
        <v>0</v>
      </c>
      <c r="D36" s="21">
        <f>'Vstupní formulář'!D45</f>
        <v>0</v>
      </c>
    </row>
    <row r="37" spans="2:7" s="2" customFormat="1" x14ac:dyDescent="0.25">
      <c r="B37" s="9" t="s">
        <v>41</v>
      </c>
      <c r="C37" s="22">
        <f>'Vstupní formulář'!C46</f>
        <v>0</v>
      </c>
      <c r="D37" s="22">
        <f>'Vstupní formulář'!D46</f>
        <v>0</v>
      </c>
    </row>
    <row r="38" spans="2:7" s="2" customFormat="1" x14ac:dyDescent="0.25">
      <c r="B38" s="9" t="s">
        <v>42</v>
      </c>
      <c r="C38" s="22">
        <f>'Vstupní formulář'!C47</f>
        <v>0</v>
      </c>
      <c r="D38" s="22">
        <f>'Vstupní formulář'!D47</f>
        <v>0</v>
      </c>
    </row>
    <row r="39" spans="2:7" s="2" customFormat="1" x14ac:dyDescent="0.25">
      <c r="B39" s="18" t="s">
        <v>90</v>
      </c>
      <c r="C39" s="22">
        <f>'Vstupní formulář'!C48</f>
        <v>0</v>
      </c>
      <c r="D39" s="22">
        <f>'Vstupní formulář'!D48</f>
        <v>0</v>
      </c>
    </row>
    <row r="40" spans="2:7" s="2" customFormat="1" x14ac:dyDescent="0.25">
      <c r="B40" s="9" t="s">
        <v>44</v>
      </c>
      <c r="C40" s="22">
        <f>'Vstupní formulář'!C49</f>
        <v>0</v>
      </c>
      <c r="D40" s="22">
        <f>'Vstupní formulář'!D49</f>
        <v>0</v>
      </c>
    </row>
    <row r="41" spans="2:7" s="2" customFormat="1" ht="15.75" thickBot="1" x14ac:dyDescent="0.3">
      <c r="B41" s="12" t="s">
        <v>45</v>
      </c>
      <c r="C41" s="56">
        <f>+C36+C37+C38+C40</f>
        <v>0</v>
      </c>
      <c r="D41" s="56">
        <f>+D36+D37+D38+D40</f>
        <v>0</v>
      </c>
      <c r="E41" s="61" t="s">
        <v>91</v>
      </c>
      <c r="F41" s="1"/>
      <c r="G41" s="1"/>
    </row>
    <row r="42" spans="2:7" s="2" customFormat="1" ht="15.75" thickBot="1" x14ac:dyDescent="0.3">
      <c r="B42" s="11" t="s">
        <v>46</v>
      </c>
      <c r="C42" s="45">
        <f>'Vstupní formulář'!C51</f>
        <v>45657</v>
      </c>
      <c r="D42" s="45">
        <f>'Vstupní formulář'!D51</f>
        <v>46022</v>
      </c>
    </row>
    <row r="43" spans="2:7" s="2" customFormat="1" x14ac:dyDescent="0.25">
      <c r="B43" s="8" t="s">
        <v>47</v>
      </c>
      <c r="C43" s="22">
        <f>'Vstupní formulář'!C52</f>
        <v>0</v>
      </c>
      <c r="D43" s="22">
        <f>'Vstupní formulář'!D52</f>
        <v>0</v>
      </c>
    </row>
    <row r="44" spans="2:7" s="2" customFormat="1" x14ac:dyDescent="0.25">
      <c r="B44" s="9" t="s">
        <v>48</v>
      </c>
      <c r="C44" s="22">
        <f>'Vstupní formulář'!C53</f>
        <v>0</v>
      </c>
      <c r="D44" s="22">
        <f>'Vstupní formulář'!D53</f>
        <v>0</v>
      </c>
    </row>
    <row r="45" spans="2:7" s="2" customFormat="1" x14ac:dyDescent="0.25">
      <c r="B45" s="9" t="s">
        <v>49</v>
      </c>
      <c r="C45" s="22">
        <f>'Vstupní formulář'!C54</f>
        <v>0</v>
      </c>
      <c r="D45" s="22">
        <f>'Vstupní formulář'!D54</f>
        <v>0</v>
      </c>
    </row>
    <row r="46" spans="2:7" s="2" customFormat="1" x14ac:dyDescent="0.25">
      <c r="B46" s="9" t="s">
        <v>50</v>
      </c>
      <c r="C46" s="22">
        <f>'Vstupní formulář'!C55</f>
        <v>0</v>
      </c>
      <c r="D46" s="22">
        <f>'Vstupní formulář'!D55</f>
        <v>0</v>
      </c>
    </row>
    <row r="47" spans="2:7" s="2" customFormat="1" x14ac:dyDescent="0.25">
      <c r="B47" s="9" t="s">
        <v>51</v>
      </c>
      <c r="C47" s="22">
        <f>'Vstupní formulář'!C56</f>
        <v>0</v>
      </c>
      <c r="D47" s="22">
        <f>'Vstupní formulář'!D56</f>
        <v>0</v>
      </c>
    </row>
    <row r="48" spans="2:7" s="2" customFormat="1" x14ac:dyDescent="0.25">
      <c r="B48" s="9" t="s">
        <v>53</v>
      </c>
      <c r="C48" s="22">
        <f>'Vstupní formulář'!C58</f>
        <v>0</v>
      </c>
      <c r="D48" s="22">
        <f>'Vstupní formulář'!D58</f>
        <v>0</v>
      </c>
    </row>
    <row r="49" spans="2:5" s="2" customFormat="1" x14ac:dyDescent="0.25">
      <c r="B49" s="18" t="s">
        <v>92</v>
      </c>
      <c r="C49" s="22">
        <f>'Vstupní formulář'!C59</f>
        <v>0</v>
      </c>
      <c r="D49" s="22">
        <f>'Vstupní formulář'!D59</f>
        <v>0</v>
      </c>
    </row>
    <row r="50" spans="2:5" s="2" customFormat="1" x14ac:dyDescent="0.25">
      <c r="B50" s="18" t="s">
        <v>93</v>
      </c>
      <c r="C50" s="22">
        <f>'Vstupní formulář'!C60</f>
        <v>0</v>
      </c>
      <c r="D50" s="22">
        <f>'Vstupní formulář'!D60</f>
        <v>0</v>
      </c>
    </row>
    <row r="51" spans="2:5" s="2" customFormat="1" x14ac:dyDescent="0.25">
      <c r="B51" s="18" t="s">
        <v>94</v>
      </c>
      <c r="C51" s="22">
        <f>'Vstupní formulář'!C61</f>
        <v>0</v>
      </c>
      <c r="D51" s="22">
        <f>'Vstupní formulář'!D61</f>
        <v>0</v>
      </c>
    </row>
    <row r="52" spans="2:5" s="2" customFormat="1" x14ac:dyDescent="0.25">
      <c r="B52" s="12" t="s">
        <v>57</v>
      </c>
      <c r="C52" s="56">
        <f>'Vstupní formulář'!C62</f>
        <v>0</v>
      </c>
      <c r="D52" s="56">
        <f>'Vstupní formulář'!D62</f>
        <v>0</v>
      </c>
      <c r="E52" s="61" t="s">
        <v>95</v>
      </c>
    </row>
    <row r="53" spans="2:5" s="2" customFormat="1" ht="15.75" thickBot="1" x14ac:dyDescent="0.3">
      <c r="B53" s="16" t="s">
        <v>58</v>
      </c>
      <c r="C53" s="17">
        <f>+C41-C52</f>
        <v>0</v>
      </c>
      <c r="D53" s="17">
        <f>+D41-D52</f>
        <v>0</v>
      </c>
      <c r="E53" s="67" t="s">
        <v>96</v>
      </c>
    </row>
    <row r="54" spans="2:5" ht="15" customHeight="1" x14ac:dyDescent="0.25">
      <c r="B54" s="114" t="s">
        <v>60</v>
      </c>
      <c r="C54" s="115"/>
      <c r="D54" s="51">
        <f>'Vstupní formulář'!D66</f>
        <v>0</v>
      </c>
      <c r="E54" s="64" t="s">
        <v>97</v>
      </c>
    </row>
    <row r="55" spans="2:5" ht="15" customHeight="1" x14ac:dyDescent="0.25">
      <c r="B55" s="114" t="s">
        <v>98</v>
      </c>
      <c r="C55" s="115"/>
      <c r="D55" s="51">
        <f>'Vstupní formulář'!D67</f>
        <v>0</v>
      </c>
      <c r="E55" s="64" t="s">
        <v>99</v>
      </c>
    </row>
    <row r="56" spans="2:5" ht="15" customHeight="1" x14ac:dyDescent="0.25">
      <c r="B56" s="114" t="s">
        <v>100</v>
      </c>
      <c r="C56" s="115"/>
      <c r="D56" s="51">
        <f>'Vstupní formulář'!D68</f>
        <v>0</v>
      </c>
      <c r="E56" s="64" t="s">
        <v>101</v>
      </c>
    </row>
    <row r="57" spans="2:5" ht="15" customHeight="1" x14ac:dyDescent="0.25">
      <c r="B57" s="114" t="s">
        <v>102</v>
      </c>
      <c r="C57" s="115"/>
      <c r="D57" s="51">
        <f>'Vstupní formulář'!D69</f>
        <v>0</v>
      </c>
      <c r="E57" s="64" t="s">
        <v>103</v>
      </c>
    </row>
    <row r="58" spans="2:5" ht="15" customHeight="1" x14ac:dyDescent="0.25">
      <c r="B58" s="114" t="s">
        <v>104</v>
      </c>
      <c r="C58" s="115"/>
      <c r="D58" s="22">
        <f>'Vstupní formulář'!D70</f>
        <v>0</v>
      </c>
      <c r="E58" s="66" t="s">
        <v>105</v>
      </c>
    </row>
    <row r="59" spans="2:5" ht="15" customHeight="1" x14ac:dyDescent="0.25">
      <c r="B59" s="114" t="s">
        <v>106</v>
      </c>
      <c r="C59" s="115"/>
      <c r="D59" s="22">
        <f>'Vstupní formulář'!D71</f>
        <v>0</v>
      </c>
      <c r="E59" s="66" t="s">
        <v>107</v>
      </c>
    </row>
    <row r="60" spans="2:5" ht="15" customHeight="1" thickBot="1" x14ac:dyDescent="0.3">
      <c r="B60" s="114" t="s">
        <v>108</v>
      </c>
      <c r="C60" s="115"/>
      <c r="D60" s="25">
        <f>'Vstupní formulář'!D72</f>
        <v>0</v>
      </c>
      <c r="E60" s="66" t="s">
        <v>109</v>
      </c>
    </row>
    <row r="61" spans="2:5" x14ac:dyDescent="0.25">
      <c r="B61" s="119" t="s">
        <v>67</v>
      </c>
      <c r="C61" s="120"/>
      <c r="D61" s="51">
        <f>'Vstupní formulář'!D74</f>
        <v>0</v>
      </c>
      <c r="E61" s="64" t="s">
        <v>110</v>
      </c>
    </row>
    <row r="62" spans="2:5" x14ac:dyDescent="0.25">
      <c r="B62" s="121" t="s">
        <v>68</v>
      </c>
      <c r="C62" s="122"/>
      <c r="D62" s="65">
        <f>'Vstupní formulář'!D75</f>
        <v>0</v>
      </c>
      <c r="E62" s="64" t="s">
        <v>111</v>
      </c>
    </row>
    <row r="63" spans="2:5" x14ac:dyDescent="0.25">
      <c r="B63" s="121" t="s">
        <v>69</v>
      </c>
      <c r="C63" s="122"/>
      <c r="D63" s="51">
        <f>'Vstupní formulář'!D76</f>
        <v>0</v>
      </c>
      <c r="E63" s="64" t="s">
        <v>112</v>
      </c>
    </row>
    <row r="64" spans="2:5" x14ac:dyDescent="0.25">
      <c r="B64" s="170" t="s">
        <v>70</v>
      </c>
      <c r="C64" s="171"/>
      <c r="D64" s="51">
        <f>'Vstupní formulář'!D77</f>
        <v>0</v>
      </c>
      <c r="E64" s="64" t="s">
        <v>113</v>
      </c>
    </row>
    <row r="65" spans="1:6" x14ac:dyDescent="0.25">
      <c r="B65" s="170" t="s">
        <v>114</v>
      </c>
      <c r="C65" s="171"/>
      <c r="D65" s="51">
        <f>'Vstupní formulář'!D78</f>
        <v>0</v>
      </c>
      <c r="E65" s="64" t="s">
        <v>115</v>
      </c>
    </row>
    <row r="66" spans="1:6" x14ac:dyDescent="0.25">
      <c r="B66" s="170" t="s">
        <v>72</v>
      </c>
      <c r="C66" s="171"/>
      <c r="D66" s="51">
        <f>'Vstupní formulář'!D80</f>
        <v>0</v>
      </c>
      <c r="E66" s="64" t="s">
        <v>116</v>
      </c>
    </row>
    <row r="67" spans="1:6" ht="15.75" thickBot="1" x14ac:dyDescent="0.3">
      <c r="B67" s="168" t="s">
        <v>73</v>
      </c>
      <c r="C67" s="169"/>
      <c r="D67" s="58">
        <f>'Vstupní formulář'!D82</f>
        <v>0</v>
      </c>
      <c r="E67" s="64" t="s">
        <v>117</v>
      </c>
    </row>
    <row r="69" spans="1:6" x14ac:dyDescent="0.25">
      <c r="A69">
        <v>15</v>
      </c>
      <c r="B69" t="s">
        <v>118</v>
      </c>
      <c r="C69" s="46" t="s">
        <v>119</v>
      </c>
      <c r="D69" t="s">
        <v>120</v>
      </c>
      <c r="E69" s="64" t="s">
        <v>121</v>
      </c>
    </row>
    <row r="70" spans="1:6" x14ac:dyDescent="0.25">
      <c r="A70">
        <v>16</v>
      </c>
      <c r="B70" t="s">
        <v>122</v>
      </c>
      <c r="C70" s="46" t="s">
        <v>119</v>
      </c>
      <c r="D70" t="s">
        <v>120</v>
      </c>
      <c r="E70" s="64" t="s">
        <v>123</v>
      </c>
    </row>
    <row r="71" spans="1:6" x14ac:dyDescent="0.25">
      <c r="B71" t="s">
        <v>124</v>
      </c>
      <c r="C71" s="46" t="s">
        <v>119</v>
      </c>
      <c r="D71" t="s">
        <v>120</v>
      </c>
      <c r="E71" s="64" t="s">
        <v>125</v>
      </c>
      <c r="F71" t="s">
        <v>126</v>
      </c>
    </row>
    <row r="72" spans="1:6" x14ac:dyDescent="0.25">
      <c r="B72" s="46" t="s">
        <v>127</v>
      </c>
      <c r="C72" s="46"/>
      <c r="D72" s="57">
        <v>0</v>
      </c>
      <c r="E72" s="64" t="s">
        <v>128</v>
      </c>
    </row>
    <row r="73" spans="1:6" x14ac:dyDescent="0.25">
      <c r="B73" s="46" t="s">
        <v>127</v>
      </c>
      <c r="C73" s="46"/>
      <c r="D73" s="57">
        <v>0</v>
      </c>
      <c r="E73" s="64" t="s">
        <v>129</v>
      </c>
    </row>
    <row r="74" spans="1:6" x14ac:dyDescent="0.25">
      <c r="B74" s="46" t="s">
        <v>127</v>
      </c>
      <c r="C74" s="57">
        <v>0</v>
      </c>
      <c r="D74" s="57">
        <v>0</v>
      </c>
      <c r="E74" s="62" t="s">
        <v>130</v>
      </c>
    </row>
    <row r="75" spans="1:6" x14ac:dyDescent="0.25">
      <c r="B75" s="46" t="s">
        <v>127</v>
      </c>
      <c r="C75" s="57">
        <v>0</v>
      </c>
      <c r="D75" s="57">
        <v>0</v>
      </c>
      <c r="E75" s="62" t="s">
        <v>131</v>
      </c>
    </row>
    <row r="76" spans="1:6" x14ac:dyDescent="0.25">
      <c r="B76" s="46" t="s">
        <v>127</v>
      </c>
      <c r="C76" s="57">
        <v>0</v>
      </c>
      <c r="D76" s="57">
        <v>0</v>
      </c>
      <c r="E76" s="62" t="s">
        <v>132</v>
      </c>
    </row>
    <row r="77" spans="1:6" x14ac:dyDescent="0.25">
      <c r="B77" s="46"/>
    </row>
  </sheetData>
  <sheetProtection password="B427" sheet="1"/>
  <mergeCells count="22">
    <mergeCell ref="B67:C67"/>
    <mergeCell ref="B61:C61"/>
    <mergeCell ref="B62:C62"/>
    <mergeCell ref="B63:C63"/>
    <mergeCell ref="B64:C64"/>
    <mergeCell ref="B65:C65"/>
    <mergeCell ref="B66:C66"/>
    <mergeCell ref="B2:D2"/>
    <mergeCell ref="B3:D3"/>
    <mergeCell ref="C4:D4"/>
    <mergeCell ref="C6:D6"/>
    <mergeCell ref="C9:D9"/>
    <mergeCell ref="C12:D12"/>
    <mergeCell ref="B33:D33"/>
    <mergeCell ref="B34:D34"/>
    <mergeCell ref="B59:C59"/>
    <mergeCell ref="B60:C60"/>
    <mergeCell ref="B54:C54"/>
    <mergeCell ref="B55:C55"/>
    <mergeCell ref="B56:C56"/>
    <mergeCell ref="B57:C57"/>
    <mergeCell ref="B58:C5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2"/>
  <sheetViews>
    <sheetView topLeftCell="A52" workbookViewId="0">
      <selection activeCell="K35" sqref="K35"/>
    </sheetView>
  </sheetViews>
  <sheetFormatPr defaultRowHeight="15" x14ac:dyDescent="0.25"/>
  <cols>
    <col min="2" max="2" width="22.28515625" customWidth="1"/>
    <col min="11" max="11" width="13.28515625" customWidth="1"/>
    <col min="12" max="12" width="37.42578125" customWidth="1"/>
  </cols>
  <sheetData>
    <row r="1" spans="1:13" ht="15.75" thickBot="1" x14ac:dyDescent="0.3">
      <c r="A1">
        <v>0</v>
      </c>
      <c r="C1" t="str">
        <f>CONCATENATE(A1,"      ",B1)</f>
        <v xml:space="preserve">0      </v>
      </c>
      <c r="D1">
        <v>1</v>
      </c>
      <c r="I1" s="26" t="s">
        <v>133</v>
      </c>
      <c r="L1" t="str">
        <f>CONCATENATE(I1,"      ",J1)</f>
        <v xml:space="preserve">00000      </v>
      </c>
      <c r="M1">
        <v>1</v>
      </c>
    </row>
    <row r="2" spans="1:13" ht="15.75" thickBot="1" x14ac:dyDescent="0.3">
      <c r="A2">
        <v>1</v>
      </c>
      <c r="B2" t="s">
        <v>134</v>
      </c>
      <c r="C2" t="str">
        <f>CONCATENATE(A2,"      ",B2)</f>
        <v>1      Svobodný (á)</v>
      </c>
      <c r="I2" s="27" t="s">
        <v>135</v>
      </c>
      <c r="J2" s="28" t="s">
        <v>136</v>
      </c>
      <c r="K2" s="104"/>
      <c r="L2" t="str">
        <f t="shared" ref="L2:L65" si="0">CONCATENATE(I2,"      ",J2)</f>
        <v>CZ0      Česká republika</v>
      </c>
    </row>
    <row r="3" spans="1:13" ht="15.75" thickBot="1" x14ac:dyDescent="0.3">
      <c r="A3">
        <v>2</v>
      </c>
      <c r="B3" t="s">
        <v>137</v>
      </c>
      <c r="C3" t="str">
        <f>CONCATENATE(A3,"      ",B3)</f>
        <v>2      Ženatý / Vdaná</v>
      </c>
      <c r="I3" s="29" t="s">
        <v>138</v>
      </c>
      <c r="J3" s="30" t="s">
        <v>139</v>
      </c>
      <c r="K3" s="104"/>
      <c r="L3" t="str">
        <f t="shared" si="0"/>
        <v>CZ010      Hlavní město Praha</v>
      </c>
    </row>
    <row r="4" spans="1:13" x14ac:dyDescent="0.25">
      <c r="A4">
        <v>3</v>
      </c>
      <c r="B4" t="s">
        <v>140</v>
      </c>
      <c r="C4" t="str">
        <f>CONCATENATE(A4,"      ",B4)</f>
        <v>3      Rozvedený (á)</v>
      </c>
      <c r="I4" s="31" t="s">
        <v>141</v>
      </c>
      <c r="J4" s="32" t="s">
        <v>142</v>
      </c>
      <c r="K4" s="104"/>
      <c r="L4" t="str">
        <f t="shared" si="0"/>
        <v>CZ020      Středočeský kraj</v>
      </c>
    </row>
    <row r="5" spans="1:13" x14ac:dyDescent="0.25">
      <c r="A5">
        <v>4</v>
      </c>
      <c r="B5" t="s">
        <v>143</v>
      </c>
      <c r="C5" t="str">
        <f>CONCATENATE(A5,"      ",B5)</f>
        <v>4      Ovdovělý (á)</v>
      </c>
      <c r="I5" s="33" t="s">
        <v>144</v>
      </c>
      <c r="J5" s="34" t="s">
        <v>145</v>
      </c>
      <c r="K5" s="105"/>
      <c r="L5" t="str">
        <f t="shared" si="0"/>
        <v>CZ0201      Benešov</v>
      </c>
    </row>
    <row r="6" spans="1:13" x14ac:dyDescent="0.25">
      <c r="I6" s="33" t="s">
        <v>146</v>
      </c>
      <c r="J6" s="34" t="s">
        <v>147</v>
      </c>
      <c r="K6" s="105"/>
      <c r="L6" t="str">
        <f t="shared" si="0"/>
        <v>CZ0202      Beroun</v>
      </c>
    </row>
    <row r="7" spans="1:13" x14ac:dyDescent="0.25">
      <c r="I7" s="33" t="s">
        <v>148</v>
      </c>
      <c r="J7" s="34" t="s">
        <v>149</v>
      </c>
      <c r="K7" s="105"/>
      <c r="L7" t="str">
        <f t="shared" si="0"/>
        <v>CZ0203      Kladno</v>
      </c>
    </row>
    <row r="8" spans="1:13" x14ac:dyDescent="0.25">
      <c r="I8" s="33" t="s">
        <v>150</v>
      </c>
      <c r="J8" s="34" t="s">
        <v>151</v>
      </c>
      <c r="K8" s="105"/>
      <c r="L8" t="str">
        <f t="shared" si="0"/>
        <v>CZ0204      Kolín</v>
      </c>
    </row>
    <row r="9" spans="1:13" x14ac:dyDescent="0.25">
      <c r="A9">
        <v>0</v>
      </c>
      <c r="C9" t="str">
        <f t="shared" ref="C9:C14" si="1">CONCATENATE(A9,"      ",B9)</f>
        <v xml:space="preserve">0      </v>
      </c>
      <c r="D9">
        <v>1</v>
      </c>
      <c r="I9" s="33" t="s">
        <v>152</v>
      </c>
      <c r="J9" s="34" t="s">
        <v>153</v>
      </c>
      <c r="K9" s="105"/>
      <c r="L9" t="str">
        <f t="shared" si="0"/>
        <v>CZ0205      Kutná Hora</v>
      </c>
    </row>
    <row r="10" spans="1:13" x14ac:dyDescent="0.25">
      <c r="A10">
        <v>1</v>
      </c>
      <c r="B10" t="s">
        <v>154</v>
      </c>
      <c r="C10" t="str">
        <f t="shared" si="1"/>
        <v>1      Vlastní dům</v>
      </c>
      <c r="I10" s="33" t="s">
        <v>155</v>
      </c>
      <c r="J10" s="34" t="s">
        <v>156</v>
      </c>
      <c r="K10" s="105"/>
      <c r="L10" t="str">
        <f t="shared" si="0"/>
        <v>CZ0206      Mělník</v>
      </c>
    </row>
    <row r="11" spans="1:13" x14ac:dyDescent="0.25">
      <c r="A11">
        <v>2</v>
      </c>
      <c r="B11" t="s">
        <v>157</v>
      </c>
      <c r="C11" t="str">
        <f t="shared" si="1"/>
        <v>2      Vlastní byt</v>
      </c>
      <c r="I11" s="33" t="s">
        <v>158</v>
      </c>
      <c r="J11" s="34" t="s">
        <v>159</v>
      </c>
      <c r="K11" s="105"/>
      <c r="L11" t="str">
        <f t="shared" si="0"/>
        <v>CZ0207      Mladá Boleslav</v>
      </c>
    </row>
    <row r="12" spans="1:13" x14ac:dyDescent="0.25">
      <c r="A12">
        <v>3</v>
      </c>
      <c r="B12" t="s">
        <v>160</v>
      </c>
      <c r="C12" t="str">
        <f t="shared" si="1"/>
        <v>3      Družstevní byt</v>
      </c>
      <c r="I12" s="33" t="s">
        <v>161</v>
      </c>
      <c r="J12" s="34" t="s">
        <v>162</v>
      </c>
      <c r="K12" s="105"/>
      <c r="L12" t="str">
        <f t="shared" si="0"/>
        <v>CZ0208      Nymburk</v>
      </c>
    </row>
    <row r="13" spans="1:13" x14ac:dyDescent="0.25">
      <c r="A13">
        <v>4</v>
      </c>
      <c r="B13" t="s">
        <v>163</v>
      </c>
      <c r="C13" t="str">
        <f t="shared" si="1"/>
        <v>4      Nájemní byt</v>
      </c>
      <c r="I13" s="33" t="s">
        <v>164</v>
      </c>
      <c r="J13" s="34" t="s">
        <v>165</v>
      </c>
      <c r="K13" s="105"/>
      <c r="L13" t="str">
        <f t="shared" si="0"/>
        <v>CZ0209      Praha-východ</v>
      </c>
    </row>
    <row r="14" spans="1:13" x14ac:dyDescent="0.25">
      <c r="A14">
        <v>5</v>
      </c>
      <c r="B14" t="s">
        <v>42</v>
      </c>
      <c r="C14" t="str">
        <f t="shared" si="1"/>
        <v>5      Ostatní</v>
      </c>
      <c r="I14" s="33" t="s">
        <v>166</v>
      </c>
      <c r="J14" s="34" t="s">
        <v>167</v>
      </c>
      <c r="K14" s="105"/>
      <c r="L14" t="str">
        <f t="shared" si="0"/>
        <v>CZ020A      Praha-západ</v>
      </c>
    </row>
    <row r="15" spans="1:13" x14ac:dyDescent="0.25">
      <c r="I15" s="33" t="s">
        <v>168</v>
      </c>
      <c r="J15" s="34" t="s">
        <v>169</v>
      </c>
      <c r="K15" s="105"/>
      <c r="L15" t="str">
        <f t="shared" si="0"/>
        <v>CZ020B      Příbram</v>
      </c>
    </row>
    <row r="16" spans="1:13" ht="15.75" thickBot="1" x14ac:dyDescent="0.3">
      <c r="I16" s="35" t="s">
        <v>170</v>
      </c>
      <c r="J16" s="36" t="s">
        <v>171</v>
      </c>
      <c r="K16" s="105"/>
      <c r="L16" t="str">
        <f t="shared" si="0"/>
        <v>CZ020C      Rakovník</v>
      </c>
    </row>
    <row r="17" spans="9:12" x14ac:dyDescent="0.25">
      <c r="I17" s="37" t="s">
        <v>172</v>
      </c>
      <c r="J17" s="38" t="s">
        <v>173</v>
      </c>
      <c r="K17" s="104"/>
      <c r="L17" t="str">
        <f t="shared" si="0"/>
        <v>CZ031      Jihočeský kraj</v>
      </c>
    </row>
    <row r="18" spans="9:12" x14ac:dyDescent="0.25">
      <c r="I18" s="39" t="s">
        <v>174</v>
      </c>
      <c r="J18" s="34" t="s">
        <v>175</v>
      </c>
      <c r="K18" s="105"/>
      <c r="L18" t="str">
        <f t="shared" si="0"/>
        <v>CZ0311      České Budějovice</v>
      </c>
    </row>
    <row r="19" spans="9:12" x14ac:dyDescent="0.25">
      <c r="I19" s="39" t="s">
        <v>176</v>
      </c>
      <c r="J19" s="34" t="s">
        <v>177</v>
      </c>
      <c r="K19" s="105"/>
      <c r="L19" t="str">
        <f t="shared" si="0"/>
        <v>CZ0312      Český Krumlov</v>
      </c>
    </row>
    <row r="20" spans="9:12" x14ac:dyDescent="0.25">
      <c r="I20" s="39" t="s">
        <v>178</v>
      </c>
      <c r="J20" s="34" t="s">
        <v>179</v>
      </c>
      <c r="K20" s="105"/>
      <c r="L20" t="str">
        <f t="shared" si="0"/>
        <v>CZ0313      Jindřichův Hradec</v>
      </c>
    </row>
    <row r="21" spans="9:12" x14ac:dyDescent="0.25">
      <c r="I21" s="39" t="s">
        <v>180</v>
      </c>
      <c r="J21" s="34" t="s">
        <v>181</v>
      </c>
      <c r="K21" s="105"/>
      <c r="L21" t="str">
        <f t="shared" si="0"/>
        <v>CZ0314      Písek</v>
      </c>
    </row>
    <row r="22" spans="9:12" x14ac:dyDescent="0.25">
      <c r="I22" s="39" t="s">
        <v>182</v>
      </c>
      <c r="J22" s="34" t="s">
        <v>183</v>
      </c>
      <c r="K22" s="105"/>
      <c r="L22" t="str">
        <f t="shared" si="0"/>
        <v>CZ0315      Prachatice</v>
      </c>
    </row>
    <row r="23" spans="9:12" x14ac:dyDescent="0.25">
      <c r="I23" s="39" t="s">
        <v>184</v>
      </c>
      <c r="J23" s="34" t="s">
        <v>185</v>
      </c>
      <c r="K23" s="105"/>
      <c r="L23" t="str">
        <f t="shared" si="0"/>
        <v>CZ0316      Strakonice</v>
      </c>
    </row>
    <row r="24" spans="9:12" ht="15.75" thickBot="1" x14ac:dyDescent="0.3">
      <c r="I24" s="40" t="s">
        <v>186</v>
      </c>
      <c r="J24" s="36" t="s">
        <v>187</v>
      </c>
      <c r="K24" s="105"/>
      <c r="L24" t="str">
        <f t="shared" si="0"/>
        <v>CZ0317      Tábor</v>
      </c>
    </row>
    <row r="25" spans="9:12" x14ac:dyDescent="0.25">
      <c r="I25" s="37" t="s">
        <v>188</v>
      </c>
      <c r="J25" s="38" t="s">
        <v>189</v>
      </c>
      <c r="K25" s="104"/>
      <c r="L25" t="str">
        <f t="shared" si="0"/>
        <v>CZ032      Plzeňský kraj</v>
      </c>
    </row>
    <row r="26" spans="9:12" x14ac:dyDescent="0.25">
      <c r="I26" s="39" t="s">
        <v>190</v>
      </c>
      <c r="J26" s="34" t="s">
        <v>191</v>
      </c>
      <c r="K26" s="105"/>
      <c r="L26" t="str">
        <f t="shared" si="0"/>
        <v>CZ0321      Domažlice</v>
      </c>
    </row>
    <row r="27" spans="9:12" x14ac:dyDescent="0.25">
      <c r="I27" s="39" t="s">
        <v>192</v>
      </c>
      <c r="J27" s="34" t="s">
        <v>193</v>
      </c>
      <c r="K27" s="105"/>
      <c r="L27" t="str">
        <f t="shared" si="0"/>
        <v>CZ0322      Klatovy</v>
      </c>
    </row>
    <row r="28" spans="9:12" x14ac:dyDescent="0.25">
      <c r="I28" s="39" t="s">
        <v>194</v>
      </c>
      <c r="J28" s="34" t="s">
        <v>195</v>
      </c>
      <c r="K28" s="105"/>
      <c r="L28" t="str">
        <f t="shared" si="0"/>
        <v>CZ0323      Plzeň-město</v>
      </c>
    </row>
    <row r="29" spans="9:12" x14ac:dyDescent="0.25">
      <c r="I29" s="39" t="s">
        <v>196</v>
      </c>
      <c r="J29" s="34" t="s">
        <v>197</v>
      </c>
      <c r="K29" s="105"/>
      <c r="L29" t="str">
        <f t="shared" si="0"/>
        <v>CZ0324      Plzeň-jih</v>
      </c>
    </row>
    <row r="30" spans="9:12" x14ac:dyDescent="0.25">
      <c r="I30" s="39" t="s">
        <v>198</v>
      </c>
      <c r="J30" s="34" t="s">
        <v>199</v>
      </c>
      <c r="K30" s="105"/>
      <c r="L30" t="str">
        <f t="shared" si="0"/>
        <v>CZ0325      Plzeň-sever</v>
      </c>
    </row>
    <row r="31" spans="9:12" x14ac:dyDescent="0.25">
      <c r="I31" s="39" t="s">
        <v>200</v>
      </c>
      <c r="J31" s="34" t="s">
        <v>201</v>
      </c>
      <c r="K31" s="105"/>
      <c r="L31" t="str">
        <f t="shared" si="0"/>
        <v>CZ0326      Rokycany</v>
      </c>
    </row>
    <row r="32" spans="9:12" ht="15.75" thickBot="1" x14ac:dyDescent="0.3">
      <c r="I32" s="40" t="s">
        <v>202</v>
      </c>
      <c r="J32" s="36" t="s">
        <v>203</v>
      </c>
      <c r="K32" s="105"/>
      <c r="L32" t="str">
        <f t="shared" si="0"/>
        <v>CZ0327      Tachov</v>
      </c>
    </row>
    <row r="33" spans="9:12" x14ac:dyDescent="0.25">
      <c r="I33" s="37" t="s">
        <v>204</v>
      </c>
      <c r="J33" s="38" t="s">
        <v>205</v>
      </c>
      <c r="K33" s="104"/>
      <c r="L33" t="str">
        <f t="shared" si="0"/>
        <v>CZ041      Karlovarský kraj</v>
      </c>
    </row>
    <row r="34" spans="9:12" x14ac:dyDescent="0.25">
      <c r="I34" s="39" t="s">
        <v>206</v>
      </c>
      <c r="J34" s="34" t="s">
        <v>207</v>
      </c>
      <c r="K34" s="105"/>
      <c r="L34" t="str">
        <f t="shared" si="0"/>
        <v>CZ0411      Cheb</v>
      </c>
    </row>
    <row r="35" spans="9:12" x14ac:dyDescent="0.25">
      <c r="I35" s="39" t="s">
        <v>208</v>
      </c>
      <c r="J35" s="34" t="s">
        <v>209</v>
      </c>
      <c r="K35" s="105"/>
      <c r="L35" t="str">
        <f t="shared" si="0"/>
        <v>CZ0412      Karlovy Vary</v>
      </c>
    </row>
    <row r="36" spans="9:12" ht="15.75" thickBot="1" x14ac:dyDescent="0.3">
      <c r="I36" s="40" t="s">
        <v>210</v>
      </c>
      <c r="J36" s="36" t="s">
        <v>211</v>
      </c>
      <c r="K36" s="105"/>
      <c r="L36" t="str">
        <f t="shared" si="0"/>
        <v>CZ0413      Sokolov</v>
      </c>
    </row>
    <row r="37" spans="9:12" x14ac:dyDescent="0.25">
      <c r="I37" s="37" t="s">
        <v>212</v>
      </c>
      <c r="J37" s="38" t="s">
        <v>213</v>
      </c>
      <c r="K37" s="104"/>
      <c r="L37" t="str">
        <f t="shared" si="0"/>
        <v>CZ042      Ústecký kraj</v>
      </c>
    </row>
    <row r="38" spans="9:12" x14ac:dyDescent="0.25">
      <c r="I38" s="39" t="s">
        <v>214</v>
      </c>
      <c r="J38" s="34" t="s">
        <v>215</v>
      </c>
      <c r="K38" s="105"/>
      <c r="L38" t="str">
        <f t="shared" si="0"/>
        <v>CZ0421      Děčín</v>
      </c>
    </row>
    <row r="39" spans="9:12" x14ac:dyDescent="0.25">
      <c r="I39" s="39" t="s">
        <v>216</v>
      </c>
      <c r="J39" s="34" t="s">
        <v>217</v>
      </c>
      <c r="K39" s="105"/>
      <c r="L39" t="str">
        <f t="shared" si="0"/>
        <v>CZ0422      Chomutov</v>
      </c>
    </row>
    <row r="40" spans="9:12" x14ac:dyDescent="0.25">
      <c r="I40" s="39" t="s">
        <v>218</v>
      </c>
      <c r="J40" s="34" t="s">
        <v>219</v>
      </c>
      <c r="K40" s="105"/>
      <c r="L40" t="str">
        <f t="shared" si="0"/>
        <v>CZ0423      Litoměřice</v>
      </c>
    </row>
    <row r="41" spans="9:12" x14ac:dyDescent="0.25">
      <c r="I41" s="39" t="s">
        <v>220</v>
      </c>
      <c r="J41" s="34" t="s">
        <v>221</v>
      </c>
      <c r="K41" s="105"/>
      <c r="L41" t="str">
        <f t="shared" si="0"/>
        <v>CZ0424      Louny</v>
      </c>
    </row>
    <row r="42" spans="9:12" x14ac:dyDescent="0.25">
      <c r="I42" s="39" t="s">
        <v>222</v>
      </c>
      <c r="J42" s="34" t="s">
        <v>223</v>
      </c>
      <c r="K42" s="105"/>
      <c r="L42" t="str">
        <f t="shared" si="0"/>
        <v>CZ0425      Most</v>
      </c>
    </row>
    <row r="43" spans="9:12" x14ac:dyDescent="0.25">
      <c r="I43" s="39" t="s">
        <v>224</v>
      </c>
      <c r="J43" s="34" t="s">
        <v>225</v>
      </c>
      <c r="K43" s="105"/>
      <c r="L43" t="str">
        <f t="shared" si="0"/>
        <v>CZ0426      Teplice</v>
      </c>
    </row>
    <row r="44" spans="9:12" ht="15.75" thickBot="1" x14ac:dyDescent="0.3">
      <c r="I44" s="40" t="s">
        <v>226</v>
      </c>
      <c r="J44" s="36" t="s">
        <v>227</v>
      </c>
      <c r="K44" s="105"/>
      <c r="L44" t="str">
        <f t="shared" si="0"/>
        <v>CZ0427      Ústí nad Labem</v>
      </c>
    </row>
    <row r="45" spans="9:12" x14ac:dyDescent="0.25">
      <c r="I45" s="37" t="s">
        <v>228</v>
      </c>
      <c r="J45" s="38" t="s">
        <v>229</v>
      </c>
      <c r="K45" s="104"/>
      <c r="L45" t="str">
        <f t="shared" si="0"/>
        <v>CZ051      Liberecký kraj</v>
      </c>
    </row>
    <row r="46" spans="9:12" x14ac:dyDescent="0.25">
      <c r="I46" s="39" t="s">
        <v>230</v>
      </c>
      <c r="J46" s="34" t="s">
        <v>231</v>
      </c>
      <c r="K46" s="105"/>
      <c r="L46" t="str">
        <f t="shared" si="0"/>
        <v>CZ0511      Česká Lípa</v>
      </c>
    </row>
    <row r="47" spans="9:12" x14ac:dyDescent="0.25">
      <c r="I47" s="39" t="s">
        <v>232</v>
      </c>
      <c r="J47" s="34" t="s">
        <v>233</v>
      </c>
      <c r="K47" s="105"/>
      <c r="L47" t="str">
        <f t="shared" si="0"/>
        <v>CZ0512      Jablonec nad Nisou</v>
      </c>
    </row>
    <row r="48" spans="9:12" x14ac:dyDescent="0.25">
      <c r="I48" s="39" t="s">
        <v>234</v>
      </c>
      <c r="J48" s="34" t="s">
        <v>235</v>
      </c>
      <c r="K48" s="105"/>
      <c r="L48" t="str">
        <f t="shared" si="0"/>
        <v>CZ0513      Liberec</v>
      </c>
    </row>
    <row r="49" spans="9:12" ht="15.75" thickBot="1" x14ac:dyDescent="0.3">
      <c r="I49" s="40" t="s">
        <v>236</v>
      </c>
      <c r="J49" s="36" t="s">
        <v>237</v>
      </c>
      <c r="K49" s="105"/>
      <c r="L49" t="str">
        <f t="shared" si="0"/>
        <v>CZ0514      Semily</v>
      </c>
    </row>
    <row r="50" spans="9:12" x14ac:dyDescent="0.25">
      <c r="I50" s="37" t="s">
        <v>238</v>
      </c>
      <c r="J50" s="38" t="s">
        <v>239</v>
      </c>
      <c r="K50" s="104"/>
      <c r="L50" t="str">
        <f t="shared" si="0"/>
        <v>CZ052      Královéhradecký kraj</v>
      </c>
    </row>
    <row r="51" spans="9:12" x14ac:dyDescent="0.25">
      <c r="I51" s="39" t="s">
        <v>240</v>
      </c>
      <c r="J51" s="34" t="s">
        <v>241</v>
      </c>
      <c r="K51" s="105"/>
      <c r="L51" t="str">
        <f t="shared" si="0"/>
        <v>CZ0521      Hradec Králové</v>
      </c>
    </row>
    <row r="52" spans="9:12" x14ac:dyDescent="0.25">
      <c r="I52" s="39" t="s">
        <v>242</v>
      </c>
      <c r="J52" s="34" t="s">
        <v>243</v>
      </c>
      <c r="K52" s="105"/>
      <c r="L52" t="str">
        <f t="shared" si="0"/>
        <v>CZ0522      Jičín</v>
      </c>
    </row>
    <row r="53" spans="9:12" x14ac:dyDescent="0.25">
      <c r="I53" s="39" t="s">
        <v>244</v>
      </c>
      <c r="J53" s="34" t="s">
        <v>245</v>
      </c>
      <c r="K53" s="105"/>
      <c r="L53" t="str">
        <f t="shared" si="0"/>
        <v>CZ0523      Náchod</v>
      </c>
    </row>
    <row r="54" spans="9:12" x14ac:dyDescent="0.25">
      <c r="I54" s="39" t="s">
        <v>246</v>
      </c>
      <c r="J54" s="34" t="s">
        <v>247</v>
      </c>
      <c r="K54" s="105"/>
      <c r="L54" t="str">
        <f t="shared" si="0"/>
        <v>CZ0524      Rychnov nad Kněžnou</v>
      </c>
    </row>
    <row r="55" spans="9:12" ht="15.75" thickBot="1" x14ac:dyDescent="0.3">
      <c r="I55" s="40" t="s">
        <v>248</v>
      </c>
      <c r="J55" s="36" t="s">
        <v>249</v>
      </c>
      <c r="K55" s="105"/>
      <c r="L55" t="str">
        <f t="shared" si="0"/>
        <v>CZ0525      Trutnov</v>
      </c>
    </row>
    <row r="56" spans="9:12" x14ac:dyDescent="0.25">
      <c r="I56" s="37" t="s">
        <v>250</v>
      </c>
      <c r="J56" s="38" t="s">
        <v>251</v>
      </c>
      <c r="K56" s="104"/>
      <c r="L56" t="str">
        <f t="shared" si="0"/>
        <v>CZ053      Pardubický kraj</v>
      </c>
    </row>
    <row r="57" spans="9:12" x14ac:dyDescent="0.25">
      <c r="I57" s="39" t="s">
        <v>252</v>
      </c>
      <c r="J57" s="34" t="s">
        <v>253</v>
      </c>
      <c r="K57" s="105"/>
      <c r="L57" t="str">
        <f t="shared" si="0"/>
        <v>CZ0531      Chrudim</v>
      </c>
    </row>
    <row r="58" spans="9:12" x14ac:dyDescent="0.25">
      <c r="I58" s="39" t="s">
        <v>254</v>
      </c>
      <c r="J58" s="34" t="s">
        <v>255</v>
      </c>
      <c r="K58" s="105"/>
      <c r="L58" t="str">
        <f t="shared" si="0"/>
        <v>CZ0532      Pardubice</v>
      </c>
    </row>
    <row r="59" spans="9:12" x14ac:dyDescent="0.25">
      <c r="I59" s="39" t="s">
        <v>256</v>
      </c>
      <c r="J59" s="34" t="s">
        <v>257</v>
      </c>
      <c r="K59" s="105"/>
      <c r="L59" t="str">
        <f t="shared" si="0"/>
        <v>CZ0533      Svitavy</v>
      </c>
    </row>
    <row r="60" spans="9:12" ht="15.75" thickBot="1" x14ac:dyDescent="0.3">
      <c r="I60" s="40" t="s">
        <v>258</v>
      </c>
      <c r="J60" s="36" t="s">
        <v>259</v>
      </c>
      <c r="K60" s="105"/>
      <c r="L60" t="str">
        <f t="shared" si="0"/>
        <v>CZ0534      Ústí nad Orlicí</v>
      </c>
    </row>
    <row r="61" spans="9:12" x14ac:dyDescent="0.25">
      <c r="I61" s="37" t="s">
        <v>260</v>
      </c>
      <c r="J61" s="38" t="s">
        <v>261</v>
      </c>
      <c r="K61" s="104"/>
      <c r="L61" t="str">
        <f t="shared" si="0"/>
        <v>CZ063      Vysočina</v>
      </c>
    </row>
    <row r="62" spans="9:12" x14ac:dyDescent="0.25">
      <c r="I62" s="39" t="s">
        <v>262</v>
      </c>
      <c r="J62" s="34" t="s">
        <v>263</v>
      </c>
      <c r="K62" s="105"/>
      <c r="L62" t="str">
        <f t="shared" si="0"/>
        <v>CZ0631      Havlíčkův Brod</v>
      </c>
    </row>
    <row r="63" spans="9:12" x14ac:dyDescent="0.25">
      <c r="I63" s="39" t="s">
        <v>264</v>
      </c>
      <c r="J63" s="34" t="s">
        <v>265</v>
      </c>
      <c r="K63" s="105"/>
      <c r="L63" t="str">
        <f t="shared" si="0"/>
        <v>CZ0632      Jihlava</v>
      </c>
    </row>
    <row r="64" spans="9:12" x14ac:dyDescent="0.25">
      <c r="I64" s="39" t="s">
        <v>266</v>
      </c>
      <c r="J64" s="34" t="s">
        <v>267</v>
      </c>
      <c r="K64" s="105"/>
      <c r="L64" t="str">
        <f t="shared" si="0"/>
        <v>CZ0633      Pelhřimov</v>
      </c>
    </row>
    <row r="65" spans="9:12" x14ac:dyDescent="0.25">
      <c r="I65" s="39" t="s">
        <v>268</v>
      </c>
      <c r="J65" s="34" t="s">
        <v>269</v>
      </c>
      <c r="K65" s="105"/>
      <c r="L65" t="str">
        <f t="shared" si="0"/>
        <v>CZ0634      Třebíč</v>
      </c>
    </row>
    <row r="66" spans="9:12" ht="15.75" thickBot="1" x14ac:dyDescent="0.3">
      <c r="I66" s="40" t="s">
        <v>270</v>
      </c>
      <c r="J66" s="36" t="s">
        <v>271</v>
      </c>
      <c r="K66" s="105"/>
      <c r="L66" t="str">
        <f t="shared" ref="L66:L92" si="2">CONCATENATE(I66,"      ",J66)</f>
        <v>CZ0635      Žďár nad Sázavou</v>
      </c>
    </row>
    <row r="67" spans="9:12" x14ac:dyDescent="0.25">
      <c r="I67" s="37" t="s">
        <v>272</v>
      </c>
      <c r="J67" s="38" t="s">
        <v>273</v>
      </c>
      <c r="K67" s="104"/>
      <c r="L67" t="str">
        <f t="shared" si="2"/>
        <v>CZ064      Jihomoravský kraj</v>
      </c>
    </row>
    <row r="68" spans="9:12" x14ac:dyDescent="0.25">
      <c r="I68" s="39" t="s">
        <v>274</v>
      </c>
      <c r="J68" s="34" t="s">
        <v>275</v>
      </c>
      <c r="K68" s="105"/>
      <c r="L68" t="str">
        <f t="shared" si="2"/>
        <v>CZ0641      Blansko</v>
      </c>
    </row>
    <row r="69" spans="9:12" x14ac:dyDescent="0.25">
      <c r="I69" s="39" t="s">
        <v>276</v>
      </c>
      <c r="J69" s="34" t="s">
        <v>277</v>
      </c>
      <c r="K69" s="105"/>
      <c r="L69" t="str">
        <f t="shared" si="2"/>
        <v>CZ0642      Brno-město</v>
      </c>
    </row>
    <row r="70" spans="9:12" x14ac:dyDescent="0.25">
      <c r="I70" s="39" t="s">
        <v>278</v>
      </c>
      <c r="J70" s="34" t="s">
        <v>279</v>
      </c>
      <c r="K70" s="105"/>
      <c r="L70" t="str">
        <f t="shared" si="2"/>
        <v>CZ0643      Brno-venkov</v>
      </c>
    </row>
    <row r="71" spans="9:12" x14ac:dyDescent="0.25">
      <c r="I71" s="39" t="s">
        <v>280</v>
      </c>
      <c r="J71" s="34" t="s">
        <v>281</v>
      </c>
      <c r="K71" s="105"/>
      <c r="L71" t="str">
        <f t="shared" si="2"/>
        <v>CZ0644      Břeclav</v>
      </c>
    </row>
    <row r="72" spans="9:12" x14ac:dyDescent="0.25">
      <c r="I72" s="39" t="s">
        <v>282</v>
      </c>
      <c r="J72" s="34" t="s">
        <v>283</v>
      </c>
      <c r="K72" s="105"/>
      <c r="L72" t="str">
        <f t="shared" si="2"/>
        <v>CZ0645      Hodonín</v>
      </c>
    </row>
    <row r="73" spans="9:12" x14ac:dyDescent="0.25">
      <c r="I73" s="39" t="s">
        <v>284</v>
      </c>
      <c r="J73" s="34" t="s">
        <v>285</v>
      </c>
      <c r="K73" s="105"/>
      <c r="L73" t="str">
        <f t="shared" si="2"/>
        <v>CZ0646      Vyškov</v>
      </c>
    </row>
    <row r="74" spans="9:12" ht="15.75" thickBot="1" x14ac:dyDescent="0.3">
      <c r="I74" s="40" t="s">
        <v>286</v>
      </c>
      <c r="J74" s="36" t="s">
        <v>287</v>
      </c>
      <c r="K74" s="105"/>
      <c r="L74" t="str">
        <f t="shared" si="2"/>
        <v>CZ0647      Znojmo</v>
      </c>
    </row>
    <row r="75" spans="9:12" x14ac:dyDescent="0.25">
      <c r="I75" s="37" t="s">
        <v>288</v>
      </c>
      <c r="J75" s="38" t="s">
        <v>289</v>
      </c>
      <c r="K75" s="104"/>
      <c r="L75" t="str">
        <f t="shared" si="2"/>
        <v>CZ071      Olomoucký kraj</v>
      </c>
    </row>
    <row r="76" spans="9:12" x14ac:dyDescent="0.25">
      <c r="I76" s="39" t="s">
        <v>290</v>
      </c>
      <c r="J76" s="34" t="s">
        <v>291</v>
      </c>
      <c r="K76" s="105"/>
      <c r="L76" t="str">
        <f t="shared" si="2"/>
        <v>CZ0711      Jeseník</v>
      </c>
    </row>
    <row r="77" spans="9:12" x14ac:dyDescent="0.25">
      <c r="I77" s="39" t="s">
        <v>292</v>
      </c>
      <c r="J77" s="34" t="s">
        <v>293</v>
      </c>
      <c r="K77" s="105"/>
      <c r="L77" t="str">
        <f t="shared" si="2"/>
        <v>CZ0712      Olomouc</v>
      </c>
    </row>
    <row r="78" spans="9:12" x14ac:dyDescent="0.25">
      <c r="I78" s="39" t="s">
        <v>294</v>
      </c>
      <c r="J78" s="34" t="s">
        <v>295</v>
      </c>
      <c r="K78" s="105"/>
      <c r="L78" t="str">
        <f t="shared" si="2"/>
        <v>CZ0713      Prostějov</v>
      </c>
    </row>
    <row r="79" spans="9:12" x14ac:dyDescent="0.25">
      <c r="I79" s="39" t="s">
        <v>296</v>
      </c>
      <c r="J79" s="34" t="s">
        <v>297</v>
      </c>
      <c r="K79" s="105"/>
      <c r="L79" t="str">
        <f t="shared" si="2"/>
        <v>CZ0714      Přerov</v>
      </c>
    </row>
    <row r="80" spans="9:12" ht="15.75" thickBot="1" x14ac:dyDescent="0.3">
      <c r="I80" s="40" t="s">
        <v>298</v>
      </c>
      <c r="J80" s="36" t="s">
        <v>299</v>
      </c>
      <c r="K80" s="105"/>
      <c r="L80" t="str">
        <f t="shared" si="2"/>
        <v>CZ0715      Šumperk</v>
      </c>
    </row>
    <row r="81" spans="9:12" x14ac:dyDescent="0.25">
      <c r="I81" s="37" t="s">
        <v>300</v>
      </c>
      <c r="J81" s="38" t="s">
        <v>301</v>
      </c>
      <c r="K81" s="104"/>
      <c r="L81" t="str">
        <f t="shared" si="2"/>
        <v>CZ072      Zlínský kraj</v>
      </c>
    </row>
    <row r="82" spans="9:12" x14ac:dyDescent="0.25">
      <c r="I82" s="39" t="s">
        <v>302</v>
      </c>
      <c r="J82" s="34" t="s">
        <v>303</v>
      </c>
      <c r="K82" s="105"/>
      <c r="L82" t="str">
        <f t="shared" si="2"/>
        <v>CZ0721      Kroměříž</v>
      </c>
    </row>
    <row r="83" spans="9:12" x14ac:dyDescent="0.25">
      <c r="I83" s="39" t="s">
        <v>304</v>
      </c>
      <c r="J83" s="34" t="s">
        <v>305</v>
      </c>
      <c r="K83" s="105"/>
      <c r="L83" t="str">
        <f t="shared" si="2"/>
        <v>CZ0722      Uherské Hradiště</v>
      </c>
    </row>
    <row r="84" spans="9:12" x14ac:dyDescent="0.25">
      <c r="I84" s="39" t="s">
        <v>306</v>
      </c>
      <c r="J84" s="34" t="s">
        <v>307</v>
      </c>
      <c r="K84" s="105"/>
      <c r="L84" t="str">
        <f t="shared" si="2"/>
        <v>CZ0723      Vsetín</v>
      </c>
    </row>
    <row r="85" spans="9:12" ht="15.75" thickBot="1" x14ac:dyDescent="0.3">
      <c r="I85" s="40" t="s">
        <v>308</v>
      </c>
      <c r="J85" s="36" t="s">
        <v>309</v>
      </c>
      <c r="K85" s="105"/>
      <c r="L85" t="str">
        <f t="shared" si="2"/>
        <v>CZ0724      Zlín</v>
      </c>
    </row>
    <row r="86" spans="9:12" x14ac:dyDescent="0.25">
      <c r="I86" s="41" t="s">
        <v>310</v>
      </c>
      <c r="J86" s="38" t="s">
        <v>311</v>
      </c>
      <c r="K86" s="104"/>
      <c r="L86" t="str">
        <f t="shared" si="2"/>
        <v>CZ080      Moravskoslezský kraj</v>
      </c>
    </row>
    <row r="87" spans="9:12" x14ac:dyDescent="0.25">
      <c r="I87" s="33" t="s">
        <v>312</v>
      </c>
      <c r="J87" s="34" t="s">
        <v>313</v>
      </c>
      <c r="K87" s="105"/>
      <c r="L87" t="str">
        <f t="shared" si="2"/>
        <v>CZ0801      Bruntál</v>
      </c>
    </row>
    <row r="88" spans="9:12" x14ac:dyDescent="0.25">
      <c r="I88" s="33" t="s">
        <v>314</v>
      </c>
      <c r="J88" s="34" t="s">
        <v>315</v>
      </c>
      <c r="K88" s="105"/>
      <c r="L88" t="str">
        <f t="shared" si="2"/>
        <v>CZ0802      Frýdek-Místek</v>
      </c>
    </row>
    <row r="89" spans="9:12" x14ac:dyDescent="0.25">
      <c r="I89" s="33" t="s">
        <v>316</v>
      </c>
      <c r="J89" s="34" t="s">
        <v>317</v>
      </c>
      <c r="K89" s="105"/>
      <c r="L89" t="str">
        <f t="shared" si="2"/>
        <v>CZ0803      Karviná</v>
      </c>
    </row>
    <row r="90" spans="9:12" x14ac:dyDescent="0.25">
      <c r="I90" s="33" t="s">
        <v>318</v>
      </c>
      <c r="J90" s="34" t="s">
        <v>319</v>
      </c>
      <c r="K90" s="105"/>
      <c r="L90" t="str">
        <f t="shared" si="2"/>
        <v>CZ0804      Nový Jičín</v>
      </c>
    </row>
    <row r="91" spans="9:12" x14ac:dyDescent="0.25">
      <c r="I91" s="33" t="s">
        <v>320</v>
      </c>
      <c r="J91" s="34" t="s">
        <v>321</v>
      </c>
      <c r="K91" s="105"/>
      <c r="L91" t="str">
        <f t="shared" si="2"/>
        <v>CZ0805      Opava</v>
      </c>
    </row>
    <row r="92" spans="9:12" ht="15.75" thickBot="1" x14ac:dyDescent="0.3">
      <c r="I92" s="35" t="s">
        <v>322</v>
      </c>
      <c r="J92" s="36" t="s">
        <v>323</v>
      </c>
      <c r="K92" s="105"/>
      <c r="L92" t="str">
        <f t="shared" si="2"/>
        <v>CZ0806      Ostrava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Vstupní formulář</vt:lpstr>
      <vt:lpstr>VstupyDoRatingu</vt:lpstr>
      <vt:lpstr>Ciselnik</vt:lpstr>
      <vt:lpstr>'Vstupní formulář'!Oblast_tisku</vt:lpstr>
    </vt:vector>
  </TitlesOfParts>
  <Manager/>
  <Company>CCB,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Cikler</dc:creator>
  <cp:keywords/>
  <dc:description/>
  <cp:lastModifiedBy>Koten Petr</cp:lastModifiedBy>
  <cp:revision/>
  <cp:lastPrinted>2026-06-02T13:11:58Z</cp:lastPrinted>
  <dcterms:created xsi:type="dcterms:W3CDTF">2008-06-10T15:06:00Z</dcterms:created>
  <dcterms:modified xsi:type="dcterms:W3CDTF">2026-06-03T08:18:27Z</dcterms:modified>
  <cp:category/>
  <cp:contentStatus/>
</cp:coreProperties>
</file>